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FA329D0-2CC3-4A0C-8ED0-369B6CF3C6B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<sst xmlns="http://schemas.openxmlformats.org/spreadsheetml/2006/main" count="2089" uniqueCount="342">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</sst>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50573.27978515625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0.67868072509765598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0.51400000000000001</v>
      </c>
    </row>
    <row r="13" spans="1:3" ht="15" customHeight="1" x14ac:dyDescent="0.25">
      <c r="B13" s="5" t="s">
        <v>13</v>
      </c>
      <c r="C13" s="44">
        <v>0.52200000000000002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</v>
      </c>
    </row>
    <row r="24" spans="1:3" ht="15" customHeight="1" x14ac:dyDescent="0.25">
      <c r="B24" s="15" t="s">
        <v>22</v>
      </c>
      <c r="C24" s="45">
        <v>0.51100000000000001</v>
      </c>
    </row>
    <row r="25" spans="1:3" ht="15" customHeight="1" x14ac:dyDescent="0.25">
      <c r="B25" s="15" t="s">
        <v>23</v>
      </c>
      <c r="C25" s="45">
        <v>0.26350000000000001</v>
      </c>
    </row>
    <row r="26" spans="1:3" ht="15" customHeight="1" x14ac:dyDescent="0.25">
      <c r="B26" s="15" t="s">
        <v>24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8.9823506031500795</v>
      </c>
    </row>
    <row r="38" spans="1:5" ht="15" customHeight="1" x14ac:dyDescent="0.25">
      <c r="B38" s="11" t="s">
        <v>34</v>
      </c>
      <c r="C38" s="43">
        <v>12.789775384217601</v>
      </c>
      <c r="D38" s="12"/>
      <c r="E38" s="13"/>
    </row>
    <row r="39" spans="1:5" ht="15" customHeight="1" x14ac:dyDescent="0.25">
      <c r="B39" s="11" t="s">
        <v>35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99">
        <v>0.57999999999999996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1.87084E-2</v>
      </c>
      <c r="D45" s="12"/>
    </row>
    <row r="46" spans="1:5" ht="15.75" customHeight="1" x14ac:dyDescent="0.25">
      <c r="B46" s="11" t="s">
        <v>41</v>
      </c>
      <c r="C46" s="45">
        <v>9.3109499999999998E-2</v>
      </c>
      <c r="D46" s="12"/>
    </row>
    <row r="47" spans="1:5" ht="15.75" customHeight="1" x14ac:dyDescent="0.25">
      <c r="B47" s="11" t="s">
        <v>42</v>
      </c>
      <c r="C47" s="45">
        <v>8.9780499999999999E-2</v>
      </c>
      <c r="D47" s="12"/>
      <c r="E47" s="13"/>
    </row>
    <row r="48" spans="1:5" ht="15" customHeight="1" x14ac:dyDescent="0.25">
      <c r="B48" s="11" t="s">
        <v>43</v>
      </c>
      <c r="C48" s="46">
        <v>0.79840159999999993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0.478043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0.56044664474999994</v>
      </c>
      <c r="C2" s="57">
        <v>0.95</v>
      </c>
      <c r="D2" s="58">
        <v>50.717962815851763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39.716252809925493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299.77526795353111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0.9696135924787419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0.1736695164</v>
      </c>
      <c r="C10" s="57">
        <v>0.95</v>
      </c>
      <c r="D10" s="58">
        <v>12.84855225372141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0.1736695164</v>
      </c>
      <c r="C11" s="57">
        <v>0.95</v>
      </c>
      <c r="D11" s="58">
        <v>12.84855225372141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0.1736695164</v>
      </c>
      <c r="C12" s="57">
        <v>0.95</v>
      </c>
      <c r="D12" s="58">
        <v>12.84855225372141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0.1736695164</v>
      </c>
      <c r="C13" s="57">
        <v>0.95</v>
      </c>
      <c r="D13" s="58">
        <v>12.84855225372141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0.1736695164</v>
      </c>
      <c r="C14" s="57">
        <v>0.95</v>
      </c>
      <c r="D14" s="58">
        <v>12.84855225372141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0.1736695164</v>
      </c>
      <c r="C15" s="57">
        <v>0.95</v>
      </c>
      <c r="D15" s="58">
        <v>12.84855225372141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0.55531805361675357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6.9453945454574351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6.9453945454574351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0.77500000000000002</v>
      </c>
      <c r="C21" s="57">
        <v>0.95</v>
      </c>
      <c r="D21" s="58">
        <v>9.4911885685343371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22.086705401333919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4.1770706684296162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0.195903725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0.1354513749</v>
      </c>
      <c r="C27" s="57">
        <v>0.95</v>
      </c>
      <c r="D27" s="58">
        <v>18.30380770317878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0.73853786759911899</v>
      </c>
      <c r="C29" s="57">
        <v>0.95</v>
      </c>
      <c r="D29" s="58">
        <v>96.960746737260479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2.3752360395467411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1.1755235646488491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2.5879090305551942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0.88529564619426293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3.2000000000000001E-2</v>
      </c>
      <c r="E2" s="62">
        <f>food_insecure</f>
        <v>3.2000000000000001E-2</v>
      </c>
      <c r="F2" s="62">
        <f>food_insecure</f>
        <v>3.2000000000000001E-2</v>
      </c>
      <c r="G2" s="62">
        <f>food_insecure</f>
        <v>3.2000000000000001E-2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3.2000000000000001E-2</v>
      </c>
      <c r="F5" s="62">
        <f>food_insecure</f>
        <v>3.2000000000000001E-2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3.2000000000000001E-2</v>
      </c>
      <c r="F8" s="62">
        <f>food_insecure</f>
        <v>3.2000000000000001E-2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3.2000000000000001E-2</v>
      </c>
      <c r="F9" s="62">
        <f>food_insecure</f>
        <v>3.2000000000000001E-2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0.51400000000000001</v>
      </c>
      <c r="E10" s="62">
        <f>IF(ISBLANK(comm_deliv), frac_children_health_facility,1)</f>
        <v>0.51400000000000001</v>
      </c>
      <c r="F10" s="62">
        <f>IF(ISBLANK(comm_deliv), frac_children_health_facility,1)</f>
        <v>0.51400000000000001</v>
      </c>
      <c r="G10" s="62">
        <f>IF(ISBLANK(comm_deliv), frac_children_health_facility,1)</f>
        <v>0.51400000000000001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3.2000000000000001E-2</v>
      </c>
      <c r="I15" s="62">
        <f>food_insecure</f>
        <v>3.2000000000000001E-2</v>
      </c>
      <c r="J15" s="62">
        <f>food_insecure</f>
        <v>3.2000000000000001E-2</v>
      </c>
      <c r="K15" s="62">
        <f>food_insecure</f>
        <v>3.2000000000000001E-2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0.52200000000000002</v>
      </c>
      <c r="M24" s="62">
        <f>famplan_unmet_need</f>
        <v>0.52200000000000002</v>
      </c>
      <c r="N24" s="62">
        <f>famplan_unmet_need</f>
        <v>0.52200000000000002</v>
      </c>
      <c r="O24" s="62">
        <f>famplan_unmet_need</f>
        <v>0.52200000000000002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0.1596057102294923</v>
      </c>
      <c r="M25" s="62">
        <f>(1-food_insecure)*(0.49)+food_insecure*(0.7)</f>
        <v>0.49671999999999994</v>
      </c>
      <c r="N25" s="62">
        <f>(1-food_insecure)*(0.49)+food_insecure*(0.7)</f>
        <v>0.49671999999999994</v>
      </c>
      <c r="O25" s="62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6.8402447241210987E-2</v>
      </c>
      <c r="M26" s="62">
        <f>(1-food_insecure)*(0.21)+food_insecure*(0.3)</f>
        <v>0.21287999999999999</v>
      </c>
      <c r="N26" s="62">
        <f>(1-food_insecure)*(0.21)+food_insecure*(0.3)</f>
        <v>0.21287999999999999</v>
      </c>
      <c r="O26" s="62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9.3311117431640694E-2</v>
      </c>
      <c r="M27" s="62">
        <f>(1-food_insecure)*(0.3)</f>
        <v>0.29039999999999999</v>
      </c>
      <c r="N27" s="62">
        <f>(1-food_insecure)*(0.3)</f>
        <v>0.29039999999999999</v>
      </c>
      <c r="O27" s="62">
        <f>(1-food_insecure)*(0.3)</f>
        <v>0.29039999999999999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0.67868072509765598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11186.686</v>
      </c>
      <c r="C2" s="50">
        <v>27000</v>
      </c>
      <c r="D2" s="50">
        <v>56000</v>
      </c>
      <c r="E2" s="50">
        <v>45000</v>
      </c>
      <c r="F2" s="50">
        <v>29000</v>
      </c>
      <c r="G2" s="17">
        <f t="shared" ref="G2:G16" si="0">C2+D2+E2+F2</f>
        <v>157000</v>
      </c>
      <c r="H2" s="17">
        <f t="shared" ref="H2:H40" si="1">(B2 + stillbirth*B2/(1000-stillbirth))/(1-abortion)</f>
        <v>12852.692958025571</v>
      </c>
      <c r="I2" s="17">
        <f t="shared" ref="I2:I40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9.9967548877928303E-2</v>
      </c>
    </row>
    <row r="5" spans="1:8" ht="15.75" customHeight="1" x14ac:dyDescent="0.25">
      <c r="B5" s="19" t="s">
        <v>70</v>
      </c>
      <c r="C5" s="51">
        <v>4.5855736954698113E-2</v>
      </c>
    </row>
    <row r="6" spans="1:8" ht="15.75" customHeight="1" x14ac:dyDescent="0.25">
      <c r="B6" s="19" t="s">
        <v>71</v>
      </c>
      <c r="C6" s="51">
        <v>0.15053620475370899</v>
      </c>
    </row>
    <row r="7" spans="1:8" ht="15.75" customHeight="1" x14ac:dyDescent="0.25">
      <c r="B7" s="19" t="s">
        <v>72</v>
      </c>
      <c r="C7" s="51">
        <v>0.37845561308485021</v>
      </c>
    </row>
    <row r="8" spans="1:8" ht="15.75" customHeight="1" x14ac:dyDescent="0.25">
      <c r="B8" s="19" t="s">
        <v>73</v>
      </c>
      <c r="C8" s="51">
        <v>6.6264308785834412E-3</v>
      </c>
    </row>
    <row r="9" spans="1:8" ht="15.75" customHeight="1" x14ac:dyDescent="0.25">
      <c r="B9" s="19" t="s">
        <v>74</v>
      </c>
      <c r="C9" s="51">
        <v>0.21690164009790761</v>
      </c>
    </row>
    <row r="10" spans="1:8" ht="15.75" customHeight="1" x14ac:dyDescent="0.25">
      <c r="B10" s="19" t="s">
        <v>75</v>
      </c>
      <c r="C10" s="51">
        <v>0.1016568253523232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8.8455425688648295E-2</v>
      </c>
      <c r="D14" s="51">
        <v>8.8455425688648295E-2</v>
      </c>
      <c r="E14" s="51">
        <v>8.8455425688648295E-2</v>
      </c>
      <c r="F14" s="51">
        <v>8.8455425688648295E-2</v>
      </c>
    </row>
    <row r="15" spans="1:8" ht="15.75" customHeight="1" x14ac:dyDescent="0.25">
      <c r="B15" s="19" t="s">
        <v>82</v>
      </c>
      <c r="C15" s="51">
        <v>0.21683388449278179</v>
      </c>
      <c r="D15" s="51">
        <v>0.21683388449278179</v>
      </c>
      <c r="E15" s="51">
        <v>0.21683388449278179</v>
      </c>
      <c r="F15" s="51">
        <v>0.21683388449278179</v>
      </c>
    </row>
    <row r="16" spans="1:8" ht="15.75" customHeight="1" x14ac:dyDescent="0.25">
      <c r="B16" s="19" t="s">
        <v>83</v>
      </c>
      <c r="C16" s="51">
        <v>2.2895643031463318E-2</v>
      </c>
      <c r="D16" s="51">
        <v>2.2895643031463318E-2</v>
      </c>
      <c r="E16" s="51">
        <v>2.2895643031463318E-2</v>
      </c>
      <c r="F16" s="51">
        <v>2.2895643031463318E-2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0.1027014168770197</v>
      </c>
      <c r="D19" s="51">
        <v>0.1027014168770197</v>
      </c>
      <c r="E19" s="51">
        <v>0.1027014168770197</v>
      </c>
      <c r="F19" s="51">
        <v>0.1027014168770197</v>
      </c>
    </row>
    <row r="20" spans="1:8" ht="15.75" customHeight="1" x14ac:dyDescent="0.25">
      <c r="B20" s="19" t="s">
        <v>87</v>
      </c>
      <c r="C20" s="51">
        <v>2.9908649689179889E-2</v>
      </c>
      <c r="D20" s="51">
        <v>2.9908649689179889E-2</v>
      </c>
      <c r="E20" s="51">
        <v>2.9908649689179889E-2</v>
      </c>
      <c r="F20" s="51">
        <v>2.9908649689179889E-2</v>
      </c>
    </row>
    <row r="21" spans="1:8" ht="15.75" customHeight="1" x14ac:dyDescent="0.25">
      <c r="B21" s="19" t="s">
        <v>88</v>
      </c>
      <c r="C21" s="51">
        <v>0.10762007715916989</v>
      </c>
      <c r="D21" s="51">
        <v>0.10762007715916989</v>
      </c>
      <c r="E21" s="51">
        <v>0.10762007715916989</v>
      </c>
      <c r="F21" s="51">
        <v>0.10762007715916989</v>
      </c>
    </row>
    <row r="22" spans="1:8" ht="15.75" customHeight="1" x14ac:dyDescent="0.25">
      <c r="B22" s="19" t="s">
        <v>89</v>
      </c>
      <c r="C22" s="51">
        <v>0.43158490306173702</v>
      </c>
      <c r="D22" s="51">
        <v>0.43158490306173702</v>
      </c>
      <c r="E22" s="51">
        <v>0.43158490306173702</v>
      </c>
      <c r="F22" s="51">
        <v>0.43158490306173702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8.8581064000000001E-2</v>
      </c>
    </row>
    <row r="27" spans="1:8" ht="15.75" customHeight="1" x14ac:dyDescent="0.25">
      <c r="B27" s="19" t="s">
        <v>92</v>
      </c>
      <c r="C27" s="51">
        <v>8.3095249999999999E-3</v>
      </c>
    </row>
    <row r="28" spans="1:8" ht="15.75" customHeight="1" x14ac:dyDescent="0.25">
      <c r="B28" s="19" t="s">
        <v>93</v>
      </c>
      <c r="C28" s="51">
        <v>0.157741201</v>
      </c>
    </row>
    <row r="29" spans="1:8" ht="15.75" customHeight="1" x14ac:dyDescent="0.25">
      <c r="B29" s="19" t="s">
        <v>94</v>
      </c>
      <c r="C29" s="51">
        <v>0.16874623</v>
      </c>
    </row>
    <row r="30" spans="1:8" ht="15.75" customHeight="1" x14ac:dyDescent="0.25">
      <c r="B30" s="19" t="s">
        <v>95</v>
      </c>
      <c r="C30" s="51">
        <v>0.10641809300000001</v>
      </c>
    </row>
    <row r="31" spans="1:8" ht="15.75" customHeight="1" x14ac:dyDescent="0.25">
      <c r="B31" s="19" t="s">
        <v>96</v>
      </c>
      <c r="C31" s="51">
        <v>0.109242019</v>
      </c>
    </row>
    <row r="32" spans="1:8" ht="15.75" customHeight="1" x14ac:dyDescent="0.25">
      <c r="B32" s="19" t="s">
        <v>97</v>
      </c>
      <c r="C32" s="51">
        <v>1.8835845E-2</v>
      </c>
    </row>
    <row r="33" spans="2:3" ht="15.75" customHeight="1" x14ac:dyDescent="0.25">
      <c r="B33" s="19" t="s">
        <v>98</v>
      </c>
      <c r="C33" s="51">
        <v>8.4593191999999998E-2</v>
      </c>
    </row>
    <row r="34" spans="2:3" ht="15.75" customHeight="1" x14ac:dyDescent="0.25">
      <c r="B34" s="19" t="s">
        <v>99</v>
      </c>
      <c r="C34" s="51">
        <v>0.25753283100000002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53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53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53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53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5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5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5">
      <c r="B5" s="3" t="s">
        <v>122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2023-01-17T02:31:52Z</dcterms:modified>
</cp:coreProperties>
</file>