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811CAA6-68D0-4E33-9344-868738D1AE3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9" i="2" l="1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<sst xmlns="http://schemas.openxmlformats.org/spreadsheetml/2006/main" count="2089" uniqueCount="342">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</sst>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784282.875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0.8706096649169921</v>
      </c>
    </row>
    <row r="11" spans="1:3" ht="15" customHeight="1" x14ac:dyDescent="0.25">
      <c r="B11" s="5" t="s">
        <v>11</v>
      </c>
      <c r="C11" s="44">
        <v>0.94599999999999995</v>
      </c>
    </row>
    <row r="12" spans="1:3" ht="15" customHeight="1" x14ac:dyDescent="0.25">
      <c r="B12" s="5" t="s">
        <v>12</v>
      </c>
      <c r="C12" s="44">
        <v>0.59699999999999998</v>
      </c>
    </row>
    <row r="13" spans="1:3" ht="15" customHeight="1" x14ac:dyDescent="0.25">
      <c r="B13" s="5" t="s">
        <v>13</v>
      </c>
      <c r="C13" s="44">
        <v>0.379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0.55500000000000005</v>
      </c>
    </row>
    <row r="25" spans="1:3" ht="15" customHeight="1" x14ac:dyDescent="0.25">
      <c r="B25" s="15" t="s">
        <v>23</v>
      </c>
      <c r="C25" s="45">
        <v>0.30480000000000002</v>
      </c>
    </row>
    <row r="26" spans="1:3" ht="15" customHeight="1" x14ac:dyDescent="0.25">
      <c r="B26" s="15" t="s">
        <v>24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100">
        <v>6.2561187718748801E-2</v>
      </c>
    </row>
    <row r="31" spans="1:3" ht="14.25" customHeight="1" x14ac:dyDescent="0.25">
      <c r="B31" s="25" t="s">
        <v>28</v>
      </c>
      <c r="C31" s="100">
        <v>0.10830365549783399</v>
      </c>
    </row>
    <row r="32" spans="1:3" ht="14.25" customHeight="1" x14ac:dyDescent="0.25">
      <c r="B32" s="25" t="s">
        <v>29</v>
      </c>
      <c r="C32" s="100">
        <v>0.489306959890214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99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2.3189399999999999E-2</v>
      </c>
      <c r="D45" s="12"/>
    </row>
    <row r="46" spans="1:5" ht="15.75" customHeight="1" x14ac:dyDescent="0.25">
      <c r="B46" s="11" t="s">
        <v>41</v>
      </c>
      <c r="C46" s="45">
        <v>8.1205899999999998E-2</v>
      </c>
      <c r="D46" s="12"/>
    </row>
    <row r="47" spans="1:5" ht="15.75" customHeight="1" x14ac:dyDescent="0.25">
      <c r="B47" s="11" t="s">
        <v>42</v>
      </c>
      <c r="C47" s="45">
        <v>0.12579499999999999</v>
      </c>
      <c r="D47" s="12"/>
      <c r="E47" s="13"/>
    </row>
    <row r="48" spans="1:5" ht="15" customHeight="1" x14ac:dyDescent="0.25">
      <c r="B48" s="11" t="s">
        <v>43</v>
      </c>
      <c r="C48" s="46">
        <v>0.76980970000000004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0.58899100000000004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5.5305958000000002E-2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0.73060926398862802</v>
      </c>
      <c r="C2" s="57">
        <v>0.95</v>
      </c>
      <c r="D2" s="58">
        <v>38.470301788640938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42.533821775887482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107.7603082099896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3.1061362813373239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0.22639899577035499</v>
      </c>
      <c r="C10" s="57">
        <v>0.95</v>
      </c>
      <c r="D10" s="58">
        <v>13.55153367590807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0.22639899577035499</v>
      </c>
      <c r="C11" s="57">
        <v>0.95</v>
      </c>
      <c r="D11" s="58">
        <v>13.55153367590807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0.22639899577035499</v>
      </c>
      <c r="C12" s="57">
        <v>0.95</v>
      </c>
      <c r="D12" s="58">
        <v>13.55153367590807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0.22639899577035499</v>
      </c>
      <c r="C13" s="57">
        <v>0.95</v>
      </c>
      <c r="D13" s="58">
        <v>13.55153367590807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0.22639899577035499</v>
      </c>
      <c r="C14" s="57">
        <v>0.95</v>
      </c>
      <c r="D14" s="58">
        <v>13.55153367590807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0.22639899577035499</v>
      </c>
      <c r="C15" s="57">
        <v>0.95</v>
      </c>
      <c r="D15" s="58">
        <v>13.55153367590807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0.29077641375814661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0.97</v>
      </c>
      <c r="C18" s="57">
        <v>0.95</v>
      </c>
      <c r="D18" s="58">
        <v>2.5765543589847759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2.5765543589847759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0.99578329999999993</v>
      </c>
      <c r="C21" s="57">
        <v>0.95</v>
      </c>
      <c r="D21" s="58">
        <v>29.985420494092399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23.13145465735499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4.4684305312370904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0.25171310679070003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0.176577075175606</v>
      </c>
      <c r="C27" s="57">
        <v>0.95</v>
      </c>
      <c r="D27" s="58">
        <v>19.554423814166139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0.96507066955391396</v>
      </c>
      <c r="C29" s="57">
        <v>0.95</v>
      </c>
      <c r="D29" s="58">
        <v>69.007299698442466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0.90872808870784549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7.1143999100000008E-2</v>
      </c>
      <c r="C32" s="57">
        <v>0.95</v>
      </c>
      <c r="D32" s="58">
        <v>0.57448447746283704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0.61718570709999998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1.4631854953882599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0.892642700872609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9.0000000000000011E-3</v>
      </c>
      <c r="E2" s="62">
        <f>food_insecure</f>
        <v>9.0000000000000011E-3</v>
      </c>
      <c r="F2" s="62">
        <f>food_insecure</f>
        <v>9.0000000000000011E-3</v>
      </c>
      <c r="G2" s="62">
        <f>food_insecure</f>
        <v>9.0000000000000011E-3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9.0000000000000011E-3</v>
      </c>
      <c r="F5" s="62">
        <f>food_insecure</f>
        <v>9.0000000000000011E-3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9.0000000000000011E-3</v>
      </c>
      <c r="F8" s="62">
        <f>food_insecure</f>
        <v>9.0000000000000011E-3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9.0000000000000011E-3</v>
      </c>
      <c r="F9" s="62">
        <f>food_insecure</f>
        <v>9.0000000000000011E-3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0.59699999999999998</v>
      </c>
      <c r="E10" s="62">
        <f>IF(ISBLANK(comm_deliv), frac_children_health_facility,1)</f>
        <v>0.59699999999999998</v>
      </c>
      <c r="F10" s="62">
        <f>IF(ISBLANK(comm_deliv), frac_children_health_facility,1)</f>
        <v>0.59699999999999998</v>
      </c>
      <c r="G10" s="62">
        <f>IF(ISBLANK(comm_deliv), frac_children_health_facility,1)</f>
        <v>0.59699999999999998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9.0000000000000011E-3</v>
      </c>
      <c r="I15" s="62">
        <f>food_insecure</f>
        <v>9.0000000000000011E-3</v>
      </c>
      <c r="J15" s="62">
        <f>food_insecure</f>
        <v>9.0000000000000011E-3</v>
      </c>
      <c r="K15" s="62">
        <f>food_insecure</f>
        <v>9.0000000000000011E-3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0.94599999999999995</v>
      </c>
      <c r="I18" s="62">
        <f>frac_PW_health_facility</f>
        <v>0.94599999999999995</v>
      </c>
      <c r="J18" s="62">
        <f>frac_PW_health_facility</f>
        <v>0.94599999999999995</v>
      </c>
      <c r="K18" s="62">
        <f>frac_PW_health_facility</f>
        <v>0.94599999999999995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0.379</v>
      </c>
      <c r="M24" s="62">
        <f>famplan_unmet_need</f>
        <v>0.379</v>
      </c>
      <c r="N24" s="62">
        <f>famplan_unmet_need</f>
        <v>0.379</v>
      </c>
      <c r="O24" s="62">
        <f>famplan_unmet_need</f>
        <v>0.379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6.364581192398075E-2</v>
      </c>
      <c r="M25" s="62">
        <f>(1-food_insecure)*(0.49)+food_insecure*(0.7)</f>
        <v>0.49188999999999994</v>
      </c>
      <c r="N25" s="62">
        <f>(1-food_insecure)*(0.49)+food_insecure*(0.7)</f>
        <v>0.49188999999999994</v>
      </c>
      <c r="O25" s="62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2.7276776538848895E-2</v>
      </c>
      <c r="M26" s="62">
        <f>(1-food_insecure)*(0.21)+food_insecure*(0.3)</f>
        <v>0.21081</v>
      </c>
      <c r="N26" s="62">
        <f>(1-food_insecure)*(0.21)+food_insecure*(0.3)</f>
        <v>0.21081</v>
      </c>
      <c r="O26" s="62">
        <f>(1-food_insecure)*(0.21)+food_insecure*(0.3)</f>
        <v>0.21081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3.8467746620178253E-2</v>
      </c>
      <c r="M27" s="62">
        <f>(1-food_insecure)*(0.3)</f>
        <v>0.29730000000000001</v>
      </c>
      <c r="N27" s="62">
        <f>(1-food_insecure)*(0.3)</f>
        <v>0.29730000000000001</v>
      </c>
      <c r="O27" s="62">
        <f>(1-food_insecure)*(0.3)</f>
        <v>0.29730000000000001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0.8706096649169921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142093.02239999999</v>
      </c>
      <c r="C2" s="50">
        <v>240000</v>
      </c>
      <c r="D2" s="50">
        <v>506000</v>
      </c>
      <c r="E2" s="50">
        <v>525000</v>
      </c>
      <c r="F2" s="50">
        <v>345000</v>
      </c>
      <c r="G2" s="17">
        <f t="shared" ref="G2:G16" si="0">C2+D2+E2+F2</f>
        <v>1616000</v>
      </c>
      <c r="H2" s="17">
        <f t="shared" ref="H2:H40" si="1">(B2 + stillbirth*B2/(1000-stillbirth))/(1-abortion)</f>
        <v>162580.58542788061</v>
      </c>
      <c r="I2" s="17">
        <f t="shared" ref="I2:I40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7.663297009602181E-2</v>
      </c>
    </row>
    <row r="5" spans="1:8" ht="15.75" customHeight="1" x14ac:dyDescent="0.25">
      <c r="B5" s="19" t="s">
        <v>70</v>
      </c>
      <c r="C5" s="51">
        <v>3.8092956289079848E-2</v>
      </c>
    </row>
    <row r="6" spans="1:8" ht="15.75" customHeight="1" x14ac:dyDescent="0.25">
      <c r="B6" s="19" t="s">
        <v>71</v>
      </c>
      <c r="C6" s="51">
        <v>0.25007799537184888</v>
      </c>
    </row>
    <row r="7" spans="1:8" ht="15.75" customHeight="1" x14ac:dyDescent="0.25">
      <c r="B7" s="19" t="s">
        <v>72</v>
      </c>
      <c r="C7" s="51">
        <v>0.47414589933038431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0.14158262098607469</v>
      </c>
    </row>
    <row r="10" spans="1:8" ht="15.75" customHeight="1" x14ac:dyDescent="0.25">
      <c r="B10" s="19" t="s">
        <v>75</v>
      </c>
      <c r="C10" s="51">
        <v>1.9467557926590381E-2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8.0492956129596754E-2</v>
      </c>
      <c r="D14" s="51">
        <v>8.0492956129596754E-2</v>
      </c>
      <c r="E14" s="51">
        <v>8.0492956129596754E-2</v>
      </c>
      <c r="F14" s="51">
        <v>8.0492956129596754E-2</v>
      </c>
    </row>
    <row r="15" spans="1:8" ht="15.75" customHeight="1" x14ac:dyDescent="0.25">
      <c r="B15" s="19" t="s">
        <v>82</v>
      </c>
      <c r="C15" s="51">
        <v>0.38469936037875541</v>
      </c>
      <c r="D15" s="51">
        <v>0.38469936037875541</v>
      </c>
      <c r="E15" s="51">
        <v>0.38469936037875541</v>
      </c>
      <c r="F15" s="51">
        <v>0.38469936037875541</v>
      </c>
    </row>
    <row r="16" spans="1:8" ht="15.75" customHeight="1" x14ac:dyDescent="0.25">
      <c r="B16" s="19" t="s">
        <v>83</v>
      </c>
      <c r="C16" s="51">
        <v>2.8526052315017768E-2</v>
      </c>
      <c r="D16" s="51">
        <v>2.8526052315017768E-2</v>
      </c>
      <c r="E16" s="51">
        <v>2.8526052315017768E-2</v>
      </c>
      <c r="F16" s="51">
        <v>2.8526052315017768E-2</v>
      </c>
    </row>
    <row r="17" spans="1:8" ht="15.75" customHeight="1" x14ac:dyDescent="0.25">
      <c r="B17" s="19" t="s">
        <v>84</v>
      </c>
      <c r="C17" s="51">
        <v>9.4542184328871165E-4</v>
      </c>
      <c r="D17" s="51">
        <v>9.4542184328871165E-4</v>
      </c>
      <c r="E17" s="51">
        <v>9.4542184328871165E-4</v>
      </c>
      <c r="F17" s="51">
        <v>9.4542184328871165E-4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2.3027212603509099E-3</v>
      </c>
      <c r="D19" s="51">
        <v>2.3027212603509099E-3</v>
      </c>
      <c r="E19" s="51">
        <v>2.3027212603509099E-3</v>
      </c>
      <c r="F19" s="51">
        <v>2.3027212603509099E-3</v>
      </c>
    </row>
    <row r="20" spans="1:8" ht="15.75" customHeight="1" x14ac:dyDescent="0.25">
      <c r="B20" s="19" t="s">
        <v>87</v>
      </c>
      <c r="C20" s="51">
        <v>1.1899019892305769E-2</v>
      </c>
      <c r="D20" s="51">
        <v>1.1899019892305769E-2</v>
      </c>
      <c r="E20" s="51">
        <v>1.1899019892305769E-2</v>
      </c>
      <c r="F20" s="51">
        <v>1.1899019892305769E-2</v>
      </c>
    </row>
    <row r="21" spans="1:8" ht="15.75" customHeight="1" x14ac:dyDescent="0.25">
      <c r="B21" s="19" t="s">
        <v>88</v>
      </c>
      <c r="C21" s="51">
        <v>0.14829440870862939</v>
      </c>
      <c r="D21" s="51">
        <v>0.14829440870862939</v>
      </c>
      <c r="E21" s="51">
        <v>0.14829440870862939</v>
      </c>
      <c r="F21" s="51">
        <v>0.14829440870862939</v>
      </c>
    </row>
    <row r="22" spans="1:8" ht="15.75" customHeight="1" x14ac:dyDescent="0.25">
      <c r="B22" s="19" t="s">
        <v>89</v>
      </c>
      <c r="C22" s="51">
        <v>0.3428400594720552</v>
      </c>
      <c r="D22" s="51">
        <v>0.3428400594720552</v>
      </c>
      <c r="E22" s="51">
        <v>0.3428400594720552</v>
      </c>
      <c r="F22" s="51">
        <v>0.3428400594720552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8.6989028999999995E-2</v>
      </c>
    </row>
    <row r="27" spans="1:8" ht="15.75" customHeight="1" x14ac:dyDescent="0.25">
      <c r="B27" s="19" t="s">
        <v>92</v>
      </c>
      <c r="C27" s="51">
        <v>5.4674084999999983E-2</v>
      </c>
    </row>
    <row r="28" spans="1:8" ht="15.75" customHeight="1" x14ac:dyDescent="0.25">
      <c r="B28" s="19" t="s">
        <v>93</v>
      </c>
      <c r="C28" s="51">
        <v>7.8007822000000004E-2</v>
      </c>
    </row>
    <row r="29" spans="1:8" ht="15.75" customHeight="1" x14ac:dyDescent="0.25">
      <c r="B29" s="19" t="s">
        <v>94</v>
      </c>
      <c r="C29" s="51">
        <v>0.25304623700000001</v>
      </c>
    </row>
    <row r="30" spans="1:8" ht="15.75" customHeight="1" x14ac:dyDescent="0.25">
      <c r="B30" s="19" t="s">
        <v>95</v>
      </c>
      <c r="C30" s="51">
        <v>6.4168437999999994E-2</v>
      </c>
    </row>
    <row r="31" spans="1:8" ht="15.75" customHeight="1" x14ac:dyDescent="0.25">
      <c r="B31" s="19" t="s">
        <v>96</v>
      </c>
      <c r="C31" s="51">
        <v>3.8459681000000003E-2</v>
      </c>
    </row>
    <row r="32" spans="1:8" ht="15.75" customHeight="1" x14ac:dyDescent="0.25">
      <c r="B32" s="19" t="s">
        <v>97</v>
      </c>
      <c r="C32" s="51">
        <v>7.8795084000000001E-2</v>
      </c>
    </row>
    <row r="33" spans="2:3" ht="15.75" customHeight="1" x14ac:dyDescent="0.25">
      <c r="B33" s="19" t="s">
        <v>98</v>
      </c>
      <c r="C33" s="51">
        <v>6.8855599000000017E-2</v>
      </c>
    </row>
    <row r="34" spans="2:3" ht="15.75" customHeight="1" x14ac:dyDescent="0.25">
      <c r="B34" s="19" t="s">
        <v>99</v>
      </c>
      <c r="C34" s="51">
        <v>0.27700402600000001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53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53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53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53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5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5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2023-01-17T02:33:28Z</dcterms:modified>
</cp:coreProperties>
</file>