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E71A795-714C-427E-B8F1-7BF935FF006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<sst xmlns="http://schemas.openxmlformats.org/spreadsheetml/2006/main" count="2089" uniqueCount="342">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</sst>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15574.034057617189</v>
      </c>
    </row>
    <row r="8" spans="1:3" ht="15" customHeight="1" x14ac:dyDescent="0.25">
      <c r="B8" s="5" t="s">
        <v>8</v>
      </c>
      <c r="C8" s="44">
        <v>0.129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0.70499999999999996</v>
      </c>
    </row>
    <row r="12" spans="1:3" ht="15" customHeight="1" x14ac:dyDescent="0.25">
      <c r="B12" s="5" t="s">
        <v>12</v>
      </c>
      <c r="C12" s="44">
        <v>0.81099999999999994</v>
      </c>
    </row>
    <row r="13" spans="1:3" ht="15" customHeight="1" x14ac:dyDescent="0.25">
      <c r="B13" s="5" t="s">
        <v>13</v>
      </c>
      <c r="C13" s="44">
        <v>0.64200000000000002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2.3699999999999999E-2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0.4929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0.35684440299194398</v>
      </c>
    </row>
    <row r="30" spans="1:3" ht="14.25" customHeight="1" x14ac:dyDescent="0.25">
      <c r="B30" s="25" t="s">
        <v>27</v>
      </c>
      <c r="C30" s="100">
        <v>3.97087852415089E-2</v>
      </c>
    </row>
    <row r="31" spans="1:3" ht="14.25" customHeight="1" x14ac:dyDescent="0.25">
      <c r="B31" s="25" t="s">
        <v>28</v>
      </c>
      <c r="C31" s="100">
        <v>5.3354632383265203E-2</v>
      </c>
    </row>
    <row r="32" spans="1:3" ht="14.25" customHeight="1" x14ac:dyDescent="0.25">
      <c r="B32" s="25" t="s">
        <v>29</v>
      </c>
      <c r="C32" s="100">
        <v>0.55009217938328203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22.1150047452577</v>
      </c>
    </row>
    <row r="38" spans="1:5" ht="15" customHeight="1" x14ac:dyDescent="0.25">
      <c r="B38" s="11" t="s">
        <v>34</v>
      </c>
      <c r="C38" s="43">
        <v>40.112941629041998</v>
      </c>
      <c r="D38" s="12"/>
      <c r="E38" s="13"/>
    </row>
    <row r="39" spans="1:5" ht="15" customHeight="1" x14ac:dyDescent="0.25">
      <c r="B39" s="11" t="s">
        <v>35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99">
        <v>0.92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2.2296199999999999E-2</v>
      </c>
      <c r="D45" s="12"/>
    </row>
    <row r="46" spans="1:5" ht="15.75" customHeight="1" x14ac:dyDescent="0.25">
      <c r="B46" s="11" t="s">
        <v>41</v>
      </c>
      <c r="C46" s="45">
        <v>7.3795070000000004E-2</v>
      </c>
      <c r="D46" s="12"/>
    </row>
    <row r="47" spans="1:5" ht="15.75" customHeight="1" x14ac:dyDescent="0.25">
      <c r="B47" s="11" t="s">
        <v>42</v>
      </c>
      <c r="C47" s="45">
        <v>0.16517390000000001</v>
      </c>
      <c r="D47" s="12"/>
      <c r="E47" s="13"/>
    </row>
    <row r="48" spans="1:5" ht="15" customHeight="1" x14ac:dyDescent="0.25">
      <c r="B48" s="11" t="s">
        <v>43</v>
      </c>
      <c r="C48" s="46">
        <v>0.73873482999999995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0.56834600000000002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0.51955396150727506</v>
      </c>
      <c r="C2" s="57">
        <v>0.95</v>
      </c>
      <c r="D2" s="58">
        <v>41.719855648336448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44.789305247946928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158.70578687466161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2.047906679889445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0.16099781501756</v>
      </c>
      <c r="C10" s="57">
        <v>0.95</v>
      </c>
      <c r="D10" s="58">
        <v>14.31436711706729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0.16099781501756</v>
      </c>
      <c r="C11" s="57">
        <v>0.95</v>
      </c>
      <c r="D11" s="58">
        <v>14.31436711706729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0.16099781501756</v>
      </c>
      <c r="C12" s="57">
        <v>0.95</v>
      </c>
      <c r="D12" s="58">
        <v>14.31436711706729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0.16099781501756</v>
      </c>
      <c r="C13" s="57">
        <v>0.95</v>
      </c>
      <c r="D13" s="58">
        <v>14.31436711706729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0.16099781501756</v>
      </c>
      <c r="C14" s="57">
        <v>0.95</v>
      </c>
      <c r="D14" s="58">
        <v>14.31436711706729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0.16099781501756</v>
      </c>
      <c r="C15" s="57">
        <v>0.95</v>
      </c>
      <c r="D15" s="58">
        <v>14.31436711706729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0.37065239935599892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0.37</v>
      </c>
      <c r="C18" s="57">
        <v>0.95</v>
      </c>
      <c r="D18" s="58">
        <v>3.7356966196012209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3.7356966196012209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0.86133870000000001</v>
      </c>
      <c r="C21" s="57">
        <v>0.95</v>
      </c>
      <c r="D21" s="58">
        <v>21.53623251599171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24.468800057211059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4.7368458458873084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0.21772833524730001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0.12556823933221001</v>
      </c>
      <c r="C27" s="57">
        <v>0.95</v>
      </c>
      <c r="D27" s="58">
        <v>20.098178904392949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0.47802889981691998</v>
      </c>
      <c r="C29" s="57">
        <v>0.95</v>
      </c>
      <c r="D29" s="58">
        <v>76.423918391184941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4.0044889616495247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2.064350605E-2</v>
      </c>
      <c r="C32" s="57">
        <v>0.95</v>
      </c>
      <c r="D32" s="58">
        <v>0.75019485502059058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5.30184E-2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5.8546499383283868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0.23672403334588499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205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0.129</v>
      </c>
      <c r="E2" s="62">
        <f>food_insecure</f>
        <v>0.129</v>
      </c>
      <c r="F2" s="62">
        <f>food_insecure</f>
        <v>0.129</v>
      </c>
      <c r="G2" s="62">
        <f>food_insecure</f>
        <v>0.129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0.129</v>
      </c>
      <c r="F5" s="62">
        <f>food_insecure</f>
        <v>0.129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0.129</v>
      </c>
      <c r="F8" s="62">
        <f>food_insecure</f>
        <v>0.129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0.129</v>
      </c>
      <c r="F9" s="62">
        <f>food_insecure</f>
        <v>0.129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0.81099999999999994</v>
      </c>
      <c r="E10" s="62">
        <f>IF(ISBLANK(comm_deliv), frac_children_health_facility,1)</f>
        <v>0.81099999999999994</v>
      </c>
      <c r="F10" s="62">
        <f>IF(ISBLANK(comm_deliv), frac_children_health_facility,1)</f>
        <v>0.81099999999999994</v>
      </c>
      <c r="G10" s="62">
        <f>IF(ISBLANK(comm_deliv), frac_children_health_facility,1)</f>
        <v>0.81099999999999994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0.129</v>
      </c>
      <c r="I15" s="62">
        <f>food_insecure</f>
        <v>0.129</v>
      </c>
      <c r="J15" s="62">
        <f>food_insecure</f>
        <v>0.129</v>
      </c>
      <c r="K15" s="62">
        <f>food_insecure</f>
        <v>0.129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0.70499999999999996</v>
      </c>
      <c r="I18" s="62">
        <f>frac_PW_health_facility</f>
        <v>0.70499999999999996</v>
      </c>
      <c r="J18" s="62">
        <f>frac_PW_health_facility</f>
        <v>0.70499999999999996</v>
      </c>
      <c r="K18" s="62">
        <f>frac_PW_health_facility</f>
        <v>0.70499999999999996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0.64200000000000002</v>
      </c>
      <c r="M24" s="62">
        <f>famplan_unmet_need</f>
        <v>0.64200000000000002</v>
      </c>
      <c r="N24" s="62">
        <f>famplan_unmet_need</f>
        <v>0.64200000000000002</v>
      </c>
      <c r="O24" s="62">
        <f>famplan_unmet_need</f>
        <v>0.64200000000000002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9.613375813406401E-2</v>
      </c>
      <c r="M25" s="62">
        <f>(1-food_insecure)*(0.49)+food_insecure*(0.7)</f>
        <v>0.51709000000000005</v>
      </c>
      <c r="N25" s="62">
        <f>(1-food_insecure)*(0.49)+food_insecure*(0.7)</f>
        <v>0.51709000000000005</v>
      </c>
      <c r="O25" s="62">
        <f>(1-food_insecure)*(0.49)+food_insecure*(0.7)</f>
        <v>0.51709000000000005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4.1200182057456E-2</v>
      </c>
      <c r="M26" s="62">
        <f>(1-food_insecure)*(0.21)+food_insecure*(0.3)</f>
        <v>0.22160999999999997</v>
      </c>
      <c r="N26" s="62">
        <f>(1-food_insecure)*(0.21)+food_insecure*(0.3)</f>
        <v>0.22160999999999997</v>
      </c>
      <c r="O26" s="62">
        <f>(1-food_insecure)*(0.21)+food_insecure*(0.3)</f>
        <v>0.22160999999999997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4.8579069408479995E-2</v>
      </c>
      <c r="M27" s="62">
        <f>(1-food_insecure)*(0.3)</f>
        <v>0.26129999999999998</v>
      </c>
      <c r="N27" s="62">
        <f>(1-food_insecure)*(0.3)</f>
        <v>0.26129999999999998</v>
      </c>
      <c r="O27" s="62">
        <f>(1-food_insecure)*(0.3)</f>
        <v>0.26129999999999998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0.81408699039999999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3261.3735999999999</v>
      </c>
      <c r="C2" s="50">
        <v>5200</v>
      </c>
      <c r="D2" s="50">
        <v>10500</v>
      </c>
      <c r="E2" s="50">
        <v>8900</v>
      </c>
      <c r="F2" s="50">
        <v>6200</v>
      </c>
      <c r="G2" s="17">
        <f t="shared" ref="G2:G16" si="0">C2+D2+E2+F2</f>
        <v>30800</v>
      </c>
      <c r="H2" s="17">
        <f t="shared" ref="H2:H40" si="1">(B2 + stillbirth*B2/(1000-stillbirth))/(1-abortion)</f>
        <v>3759.9568713844815</v>
      </c>
      <c r="I2" s="17">
        <f t="shared" ref="I2:I40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4.0033045199409237E-3</v>
      </c>
    </row>
    <row r="4" spans="1:8" ht="15.75" customHeight="1" x14ac:dyDescent="0.25">
      <c r="B4" s="19" t="s">
        <v>69</v>
      </c>
      <c r="C4" s="51">
        <v>0.1090695558090384</v>
      </c>
    </row>
    <row r="5" spans="1:8" ht="15.75" customHeight="1" x14ac:dyDescent="0.25">
      <c r="B5" s="19" t="s">
        <v>70</v>
      </c>
      <c r="C5" s="51">
        <v>6.119134747954881E-2</v>
      </c>
    </row>
    <row r="6" spans="1:8" ht="15.75" customHeight="1" x14ac:dyDescent="0.25">
      <c r="B6" s="19" t="s">
        <v>71</v>
      </c>
      <c r="C6" s="51">
        <v>0.25876110547737019</v>
      </c>
    </row>
    <row r="7" spans="1:8" ht="15.75" customHeight="1" x14ac:dyDescent="0.25">
      <c r="B7" s="19" t="s">
        <v>72</v>
      </c>
      <c r="C7" s="51">
        <v>0.3267664423416024</v>
      </c>
    </row>
    <row r="8" spans="1:8" ht="15.75" customHeight="1" x14ac:dyDescent="0.25">
      <c r="B8" s="19" t="s">
        <v>73</v>
      </c>
      <c r="C8" s="51">
        <v>4.9388569176955499E-3</v>
      </c>
    </row>
    <row r="9" spans="1:8" ht="15.75" customHeight="1" x14ac:dyDescent="0.25">
      <c r="B9" s="19" t="s">
        <v>74</v>
      </c>
      <c r="C9" s="51">
        <v>0.12868409083136301</v>
      </c>
    </row>
    <row r="10" spans="1:8" ht="15.75" customHeight="1" x14ac:dyDescent="0.25">
      <c r="B10" s="19" t="s">
        <v>75</v>
      </c>
      <c r="C10" s="51">
        <v>0.1065852966234406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0.14285889193541951</v>
      </c>
      <c r="D14" s="51">
        <v>0.14285889193541951</v>
      </c>
      <c r="E14" s="51">
        <v>0.14285889193541951</v>
      </c>
      <c r="F14" s="51">
        <v>0.14285889193541951</v>
      </c>
    </row>
    <row r="15" spans="1:8" ht="15.75" customHeight="1" x14ac:dyDescent="0.25">
      <c r="B15" s="19" t="s">
        <v>82</v>
      </c>
      <c r="C15" s="51">
        <v>0.220867036618841</v>
      </c>
      <c r="D15" s="51">
        <v>0.220867036618841</v>
      </c>
      <c r="E15" s="51">
        <v>0.220867036618841</v>
      </c>
      <c r="F15" s="51">
        <v>0.220867036618841</v>
      </c>
    </row>
    <row r="16" spans="1:8" ht="15.75" customHeight="1" x14ac:dyDescent="0.25">
      <c r="B16" s="19" t="s">
        <v>83</v>
      </c>
      <c r="C16" s="51">
        <v>2.239777508626287E-2</v>
      </c>
      <c r="D16" s="51">
        <v>2.239777508626287E-2</v>
      </c>
      <c r="E16" s="51">
        <v>2.239777508626287E-2</v>
      </c>
      <c r="F16" s="51">
        <v>2.239777508626287E-2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0.1334820233742918</v>
      </c>
      <c r="D21" s="51">
        <v>0.1334820233742918</v>
      </c>
      <c r="E21" s="51">
        <v>0.1334820233742918</v>
      </c>
      <c r="F21" s="51">
        <v>0.1334820233742918</v>
      </c>
    </row>
    <row r="22" spans="1:8" ht="15.75" customHeight="1" x14ac:dyDescent="0.25">
      <c r="B22" s="19" t="s">
        <v>89</v>
      </c>
      <c r="C22" s="51">
        <v>0.48039427298518472</v>
      </c>
      <c r="D22" s="51">
        <v>0.48039427298518472</v>
      </c>
      <c r="E22" s="51">
        <v>0.48039427298518472</v>
      </c>
      <c r="F22" s="51">
        <v>0.48039427298518472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3.8186174000000003E-2</v>
      </c>
    </row>
    <row r="27" spans="1:8" ht="15.75" customHeight="1" x14ac:dyDescent="0.25">
      <c r="B27" s="19" t="s">
        <v>92</v>
      </c>
      <c r="C27" s="51">
        <v>3.5979345000000003E-2</v>
      </c>
    </row>
    <row r="28" spans="1:8" ht="15.75" customHeight="1" x14ac:dyDescent="0.25">
      <c r="B28" s="19" t="s">
        <v>93</v>
      </c>
      <c r="C28" s="51">
        <v>0.17918920699999999</v>
      </c>
    </row>
    <row r="29" spans="1:8" ht="15.75" customHeight="1" x14ac:dyDescent="0.25">
      <c r="B29" s="19" t="s">
        <v>94</v>
      </c>
      <c r="C29" s="51">
        <v>9.3383905000000003E-2</v>
      </c>
    </row>
    <row r="30" spans="1:8" ht="15.75" customHeight="1" x14ac:dyDescent="0.25">
      <c r="B30" s="19" t="s">
        <v>95</v>
      </c>
      <c r="C30" s="51">
        <v>4.2695289999999983E-2</v>
      </c>
    </row>
    <row r="31" spans="1:8" ht="15.75" customHeight="1" x14ac:dyDescent="0.25">
      <c r="B31" s="19" t="s">
        <v>96</v>
      </c>
      <c r="C31" s="51">
        <v>0.135273369</v>
      </c>
    </row>
    <row r="32" spans="1:8" ht="15.75" customHeight="1" x14ac:dyDescent="0.25">
      <c r="B32" s="19" t="s">
        <v>97</v>
      </c>
      <c r="C32" s="51">
        <v>0.18705686599999999</v>
      </c>
    </row>
    <row r="33" spans="2:3" ht="15.75" customHeight="1" x14ac:dyDescent="0.25">
      <c r="B33" s="19" t="s">
        <v>98</v>
      </c>
      <c r="C33" s="51">
        <v>0.13805392899999999</v>
      </c>
    </row>
    <row r="34" spans="2:3" ht="15.75" customHeight="1" x14ac:dyDescent="0.25">
      <c r="B34" s="19" t="s">
        <v>99</v>
      </c>
      <c r="C34" s="51">
        <v>0.150181916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104</v>
      </c>
      <c r="C4" s="53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105</v>
      </c>
      <c r="C5" s="53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109</v>
      </c>
      <c r="C10" s="53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110</v>
      </c>
      <c r="C11" s="53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55">
        <v>0.36</v>
      </c>
      <c r="I14" s="55">
        <v>0.36</v>
      </c>
      <c r="J14" s="55">
        <v>0.36</v>
      </c>
      <c r="K14" s="55">
        <v>0.36</v>
      </c>
      <c r="L14" s="5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2023-01-17T02:33:26Z</dcterms:modified>
</cp:coreProperties>
</file>