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EC8FD11-C5B4-4E98-9E96-EA0A0FD461F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<sst xmlns="http://schemas.openxmlformats.org/spreadsheetml/2006/main" count="2089" uniqueCount="342">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</sst>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746884.828125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4">
        <v>0.93900000000000006</v>
      </c>
    </row>
    <row r="12" spans="1:3" ht="15" customHeight="1" x14ac:dyDescent="0.25">
      <c r="B12" s="5" t="s">
        <v>12</v>
      </c>
      <c r="C12" s="44">
        <v>0.93</v>
      </c>
    </row>
    <row r="13" spans="1:3" ht="15" customHeight="1" x14ac:dyDescent="0.25">
      <c r="B13" s="5" t="s">
        <v>13</v>
      </c>
      <c r="C13" s="44">
        <v>0.77700000000000002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5.2499999999999998E-2</v>
      </c>
    </row>
    <row r="24" spans="1:3" ht="15" customHeight="1" x14ac:dyDescent="0.25">
      <c r="B24" s="15" t="s">
        <v>22</v>
      </c>
      <c r="C24" s="45">
        <v>0.53039999999999998</v>
      </c>
    </row>
    <row r="25" spans="1:3" ht="15" customHeight="1" x14ac:dyDescent="0.25">
      <c r="B25" s="15" t="s">
        <v>23</v>
      </c>
      <c r="C25" s="45">
        <v>0.39929999999999999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100">
        <v>3.6736298558651202E-2</v>
      </c>
    </row>
    <row r="31" spans="1:3" ht="14.25" customHeight="1" x14ac:dyDescent="0.25">
      <c r="B31" s="25" t="s">
        <v>28</v>
      </c>
      <c r="C31" s="100">
        <v>7.9440757172969098E-2</v>
      </c>
    </row>
    <row r="32" spans="1:3" ht="14.25" customHeight="1" x14ac:dyDescent="0.25">
      <c r="B32" s="25" t="s">
        <v>29</v>
      </c>
      <c r="C32" s="100">
        <v>0.63617079927827702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99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2.23579E-2</v>
      </c>
      <c r="D45" s="12"/>
    </row>
    <row r="46" spans="1:5" ht="15.75" customHeight="1" x14ac:dyDescent="0.25">
      <c r="B46" s="11" t="s">
        <v>41</v>
      </c>
      <c r="C46" s="45">
        <v>0.1166238</v>
      </c>
      <c r="D46" s="12"/>
    </row>
    <row r="47" spans="1:5" ht="15.75" customHeight="1" x14ac:dyDescent="0.25">
      <c r="B47" s="11" t="s">
        <v>42</v>
      </c>
      <c r="C47" s="45">
        <v>0.21971209999999999</v>
      </c>
      <c r="D47" s="12"/>
      <c r="E47" s="13"/>
    </row>
    <row r="48" spans="1:5" ht="15" customHeight="1" x14ac:dyDescent="0.25">
      <c r="B48" s="11" t="s">
        <v>43</v>
      </c>
      <c r="C48" s="46">
        <v>0.64130619999999994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0.44132399999999999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9.0528536000000007E-2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0.67616769893064399</v>
      </c>
      <c r="C2" s="57">
        <v>0.95</v>
      </c>
      <c r="D2" s="58">
        <v>65.001928394120526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40.036410720983589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523.71476704611985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4.4267326868432813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0.20952880774398799</v>
      </c>
      <c r="C10" s="57">
        <v>0.95</v>
      </c>
      <c r="D10" s="58">
        <v>13.16871016477951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0.20952880774398799</v>
      </c>
      <c r="C11" s="57">
        <v>0.95</v>
      </c>
      <c r="D11" s="58">
        <v>13.16871016477951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0.20952880774398799</v>
      </c>
      <c r="C12" s="57">
        <v>0.95</v>
      </c>
      <c r="D12" s="58">
        <v>13.16871016477951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0.20952880774398799</v>
      </c>
      <c r="C13" s="57">
        <v>0.95</v>
      </c>
      <c r="D13" s="58">
        <v>13.16871016477951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0.20952880774398799</v>
      </c>
      <c r="C14" s="57">
        <v>0.95</v>
      </c>
      <c r="D14" s="58">
        <v>13.16871016477951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0.20952880774398799</v>
      </c>
      <c r="C15" s="57">
        <v>0.95</v>
      </c>
      <c r="D15" s="58">
        <v>13.16871016477951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0.875475964674854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0.69226196289062503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0.62</v>
      </c>
      <c r="C18" s="57">
        <v>0.95</v>
      </c>
      <c r="D18" s="58">
        <v>12.04060110790949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12.04060110790949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0.79832420350000011</v>
      </c>
      <c r="C21" s="57">
        <v>0.95</v>
      </c>
      <c r="D21" s="58">
        <v>46.895735102694239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22.807060701214638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4.3771693628409292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0.20179959383652701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0.16341938227497099</v>
      </c>
      <c r="C27" s="57">
        <v>0.95</v>
      </c>
      <c r="D27" s="58">
        <v>18.74869883648774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0.16973517699445101</v>
      </c>
      <c r="C29" s="57">
        <v>0.95</v>
      </c>
      <c r="D29" s="58">
        <v>129.56175311793481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0.25819462925778958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1.9946767090000001E-2</v>
      </c>
      <c r="C32" s="57">
        <v>0.95</v>
      </c>
      <c r="D32" s="58">
        <v>1.895878864529575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0.1875018883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0.621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0.13757796289999999</v>
      </c>
      <c r="C38" s="57">
        <v>0.95</v>
      </c>
      <c r="D38" s="58">
        <v>3.2066123925700332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4.69514405590154E-2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0.40899999999999997</v>
      </c>
      <c r="E2" s="62">
        <f>food_insecure</f>
        <v>0.40899999999999997</v>
      </c>
      <c r="F2" s="62">
        <f>food_insecure</f>
        <v>0.40899999999999997</v>
      </c>
      <c r="G2" s="62">
        <f>food_insecure</f>
        <v>0.40899999999999997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0.40899999999999997</v>
      </c>
      <c r="F5" s="62">
        <f>food_insecure</f>
        <v>0.40899999999999997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0.40899999999999997</v>
      </c>
      <c r="F8" s="62">
        <f>food_insecure</f>
        <v>0.40899999999999997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0.40899999999999997</v>
      </c>
      <c r="F9" s="62">
        <f>food_insecure</f>
        <v>0.40899999999999997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0.93</v>
      </c>
      <c r="E10" s="62">
        <f>IF(ISBLANK(comm_deliv), frac_children_health_facility,1)</f>
        <v>0.93</v>
      </c>
      <c r="F10" s="62">
        <f>IF(ISBLANK(comm_deliv), frac_children_health_facility,1)</f>
        <v>0.93</v>
      </c>
      <c r="G10" s="62">
        <f>IF(ISBLANK(comm_deliv), frac_children_health_facility,1)</f>
        <v>0.93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0.40899999999999997</v>
      </c>
      <c r="I15" s="62">
        <f>food_insecure</f>
        <v>0.40899999999999997</v>
      </c>
      <c r="J15" s="62">
        <f>food_insecure</f>
        <v>0.40899999999999997</v>
      </c>
      <c r="K15" s="62">
        <f>food_insecure</f>
        <v>0.40899999999999997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0.93900000000000006</v>
      </c>
      <c r="I18" s="62">
        <f>frac_PW_health_facility</f>
        <v>0.93900000000000006</v>
      </c>
      <c r="J18" s="62">
        <f>frac_PW_health_facility</f>
        <v>0.93900000000000006</v>
      </c>
      <c r="K18" s="62">
        <f>frac_PW_health_facility</f>
        <v>0.93900000000000006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0.77700000000000002</v>
      </c>
      <c r="M24" s="62">
        <f>famplan_unmet_need</f>
        <v>0.77700000000000002</v>
      </c>
      <c r="N24" s="62">
        <f>famplan_unmet_need</f>
        <v>0.77700000000000002</v>
      </c>
      <c r="O24" s="62">
        <f>famplan_unmet_need</f>
        <v>0.77700000000000002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5.074323242036298E-2</v>
      </c>
      <c r="M25" s="62">
        <f>(1-food_insecure)*(0.49)+food_insecure*(0.7)</f>
        <v>0.5758899999999999</v>
      </c>
      <c r="N25" s="62">
        <f>(1-food_insecure)*(0.49)+food_insecure*(0.7)</f>
        <v>0.5758899999999999</v>
      </c>
      <c r="O25" s="62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2.1747099608726995E-2</v>
      </c>
      <c r="M26" s="62">
        <f>(1-food_insecure)*(0.21)+food_insecure*(0.3)</f>
        <v>0.24680999999999997</v>
      </c>
      <c r="N26" s="62">
        <f>(1-food_insecure)*(0.21)+food_insecure*(0.3)</f>
        <v>0.24680999999999997</v>
      </c>
      <c r="O26" s="62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1.5622384670909996E-2</v>
      </c>
      <c r="M27" s="62">
        <f>(1-food_insecure)*(0.3)</f>
        <v>0.17729999999999999</v>
      </c>
      <c r="N27" s="62">
        <f>(1-food_insecure)*(0.3)</f>
        <v>0.17729999999999999</v>
      </c>
      <c r="O27" s="62">
        <f>(1-food_insecure)*(0.3)</f>
        <v>0.17729999999999999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0.91188728330000002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22794.750199999999</v>
      </c>
      <c r="C2" s="50">
        <v>58000</v>
      </c>
      <c r="D2" s="50">
        <v>134000</v>
      </c>
      <c r="E2" s="50">
        <v>158000</v>
      </c>
      <c r="F2" s="50">
        <v>149000</v>
      </c>
      <c r="G2" s="17">
        <f t="shared" ref="G2:G16" si="0">C2+D2+E2+F2</f>
        <v>499000</v>
      </c>
      <c r="H2" s="17">
        <f t="shared" ref="H2:H40" si="1">(B2 + stillbirth*B2/(1000-stillbirth))/(1-abortion)</f>
        <v>26545.1005145737</v>
      </c>
      <c r="I2" s="17">
        <f t="shared" ref="I2:I40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3.7266381809530221E-3</v>
      </c>
    </row>
    <row r="4" spans="1:8" ht="15.75" customHeight="1" x14ac:dyDescent="0.25">
      <c r="B4" s="19" t="s">
        <v>69</v>
      </c>
      <c r="C4" s="51">
        <v>0.195706331436307</v>
      </c>
    </row>
    <row r="5" spans="1:8" ht="15.75" customHeight="1" x14ac:dyDescent="0.25">
      <c r="B5" s="19" t="s">
        <v>70</v>
      </c>
      <c r="C5" s="51">
        <v>6.5721135415244603E-2</v>
      </c>
    </row>
    <row r="6" spans="1:8" ht="15.75" customHeight="1" x14ac:dyDescent="0.25">
      <c r="B6" s="19" t="s">
        <v>71</v>
      </c>
      <c r="C6" s="51">
        <v>0.27883164309684211</v>
      </c>
    </row>
    <row r="7" spans="1:8" ht="15.75" customHeight="1" x14ac:dyDescent="0.25">
      <c r="B7" s="19" t="s">
        <v>72</v>
      </c>
      <c r="C7" s="51">
        <v>0.2847147321761721</v>
      </c>
    </row>
    <row r="8" spans="1:8" ht="15.75" customHeight="1" x14ac:dyDescent="0.25">
      <c r="B8" s="19" t="s">
        <v>73</v>
      </c>
      <c r="C8" s="51">
        <v>4.8816202717355522E-3</v>
      </c>
    </row>
    <row r="9" spans="1:8" ht="15.75" customHeight="1" x14ac:dyDescent="0.25">
      <c r="B9" s="19" t="s">
        <v>74</v>
      </c>
      <c r="C9" s="51">
        <v>8.9211207629896011E-2</v>
      </c>
    </row>
    <row r="10" spans="1:8" ht="15.75" customHeight="1" x14ac:dyDescent="0.25">
      <c r="B10" s="19" t="s">
        <v>75</v>
      </c>
      <c r="C10" s="51">
        <v>7.7206691792849585E-2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0.105455136899578</v>
      </c>
      <c r="D14" s="51">
        <v>0.105455136899578</v>
      </c>
      <c r="E14" s="51">
        <v>0.105455136899578</v>
      </c>
      <c r="F14" s="51">
        <v>0.105455136899578</v>
      </c>
    </row>
    <row r="15" spans="1:8" ht="15.75" customHeight="1" x14ac:dyDescent="0.25">
      <c r="B15" s="19" t="s">
        <v>82</v>
      </c>
      <c r="C15" s="51">
        <v>0.1598715239968552</v>
      </c>
      <c r="D15" s="51">
        <v>0.1598715239968552</v>
      </c>
      <c r="E15" s="51">
        <v>0.1598715239968552</v>
      </c>
      <c r="F15" s="51">
        <v>0.1598715239968552</v>
      </c>
    </row>
    <row r="16" spans="1:8" ht="15.75" customHeight="1" x14ac:dyDescent="0.25">
      <c r="B16" s="19" t="s">
        <v>83</v>
      </c>
      <c r="C16" s="51">
        <v>3.7692165382619713E-2</v>
      </c>
      <c r="D16" s="51">
        <v>3.7692165382619713E-2</v>
      </c>
      <c r="E16" s="51">
        <v>3.7692165382619713E-2</v>
      </c>
      <c r="F16" s="51">
        <v>3.7692165382619713E-2</v>
      </c>
    </row>
    <row r="17" spans="1:8" ht="15.75" customHeight="1" x14ac:dyDescent="0.25">
      <c r="B17" s="19" t="s">
        <v>84</v>
      </c>
      <c r="C17" s="51">
        <v>0.2002362364022007</v>
      </c>
      <c r="D17" s="51">
        <v>0.2002362364022007</v>
      </c>
      <c r="E17" s="51">
        <v>0.2002362364022007</v>
      </c>
      <c r="F17" s="51">
        <v>0.2002362364022007</v>
      </c>
    </row>
    <row r="18" spans="1:8" ht="15.75" customHeight="1" x14ac:dyDescent="0.25">
      <c r="B18" s="19" t="s">
        <v>85</v>
      </c>
      <c r="C18" s="51">
        <v>0.1321696713564908</v>
      </c>
      <c r="D18" s="51">
        <v>0.1321696713564908</v>
      </c>
      <c r="E18" s="51">
        <v>0.1321696713564908</v>
      </c>
      <c r="F18" s="51">
        <v>0.1321696713564908</v>
      </c>
    </row>
    <row r="19" spans="1:8" ht="15.75" customHeight="1" x14ac:dyDescent="0.25">
      <c r="B19" s="19" t="s">
        <v>86</v>
      </c>
      <c r="C19" s="51">
        <v>1.9269409783102862E-2</v>
      </c>
      <c r="D19" s="51">
        <v>1.9269409783102862E-2</v>
      </c>
      <c r="E19" s="51">
        <v>1.9269409783102862E-2</v>
      </c>
      <c r="F19" s="51">
        <v>1.9269409783102862E-2</v>
      </c>
    </row>
    <row r="20" spans="1:8" ht="15.75" customHeight="1" x14ac:dyDescent="0.25">
      <c r="B20" s="19" t="s">
        <v>87</v>
      </c>
      <c r="C20" s="51">
        <v>1.5397143387095221E-2</v>
      </c>
      <c r="D20" s="51">
        <v>1.5397143387095221E-2</v>
      </c>
      <c r="E20" s="51">
        <v>1.5397143387095221E-2</v>
      </c>
      <c r="F20" s="51">
        <v>1.5397143387095221E-2</v>
      </c>
    </row>
    <row r="21" spans="1:8" ht="15.75" customHeight="1" x14ac:dyDescent="0.25">
      <c r="B21" s="19" t="s">
        <v>88</v>
      </c>
      <c r="C21" s="51">
        <v>8.3373083921782151E-2</v>
      </c>
      <c r="D21" s="51">
        <v>8.3373083921782151E-2</v>
      </c>
      <c r="E21" s="51">
        <v>8.3373083921782151E-2</v>
      </c>
      <c r="F21" s="51">
        <v>8.3373083921782151E-2</v>
      </c>
    </row>
    <row r="22" spans="1:8" ht="15.75" customHeight="1" x14ac:dyDescent="0.25">
      <c r="B22" s="19" t="s">
        <v>89</v>
      </c>
      <c r="C22" s="51">
        <v>0.2465356288702753</v>
      </c>
      <c r="D22" s="51">
        <v>0.2465356288702753</v>
      </c>
      <c r="E22" s="51">
        <v>0.2465356288702753</v>
      </c>
      <c r="F22" s="51">
        <v>0.2465356288702753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8.7635818000000004E-2</v>
      </c>
    </row>
    <row r="27" spans="1:8" ht="15.75" customHeight="1" x14ac:dyDescent="0.25">
      <c r="B27" s="19" t="s">
        <v>92</v>
      </c>
      <c r="C27" s="51">
        <v>8.6621349999999996E-3</v>
      </c>
    </row>
    <row r="28" spans="1:8" ht="15.75" customHeight="1" x14ac:dyDescent="0.25">
      <c r="B28" s="19" t="s">
        <v>93</v>
      </c>
      <c r="C28" s="51">
        <v>0.15441808500000001</v>
      </c>
    </row>
    <row r="29" spans="1:8" ht="15.75" customHeight="1" x14ac:dyDescent="0.25">
      <c r="B29" s="19" t="s">
        <v>94</v>
      </c>
      <c r="C29" s="51">
        <v>0.167759189</v>
      </c>
    </row>
    <row r="30" spans="1:8" ht="15.75" customHeight="1" x14ac:dyDescent="0.25">
      <c r="B30" s="19" t="s">
        <v>95</v>
      </c>
      <c r="C30" s="51">
        <v>0.10583751800000001</v>
      </c>
    </row>
    <row r="31" spans="1:8" ht="15.75" customHeight="1" x14ac:dyDescent="0.25">
      <c r="B31" s="19" t="s">
        <v>96</v>
      </c>
      <c r="C31" s="51">
        <v>0.109709026</v>
      </c>
    </row>
    <row r="32" spans="1:8" ht="15.75" customHeight="1" x14ac:dyDescent="0.25">
      <c r="B32" s="19" t="s">
        <v>97</v>
      </c>
      <c r="C32" s="51">
        <v>1.8596574000000001E-2</v>
      </c>
    </row>
    <row r="33" spans="2:3" ht="15.75" customHeight="1" x14ac:dyDescent="0.25">
      <c r="B33" s="19" t="s">
        <v>98</v>
      </c>
      <c r="C33" s="51">
        <v>8.3747772999999998E-2</v>
      </c>
    </row>
    <row r="34" spans="2:3" ht="15.75" customHeight="1" x14ac:dyDescent="0.25">
      <c r="B34" s="19" t="s">
        <v>99</v>
      </c>
      <c r="C34" s="51">
        <v>0.26363388300000001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53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53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53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53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55">
        <v>0.377</v>
      </c>
      <c r="I14" s="55">
        <v>0.377</v>
      </c>
      <c r="J14" s="55">
        <v>0.377</v>
      </c>
      <c r="K14" s="55">
        <v>0.377</v>
      </c>
      <c r="L14" s="5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2023-01-17T02:33:42Z</dcterms:modified>
</cp:coreProperties>
</file>