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6C2D5FF-64F0-4A20-9151-6610037C1E0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<sst xmlns="http://schemas.openxmlformats.org/spreadsheetml/2006/main" count="2089" uniqueCount="342">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</sst>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3641964.96875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4">
        <v>0.38</v>
      </c>
    </row>
    <row r="12" spans="1:3" ht="15" customHeight="1" x14ac:dyDescent="0.25">
      <c r="B12" s="5" t="s">
        <v>12</v>
      </c>
      <c r="C12" s="44">
        <v>0.23</v>
      </c>
    </row>
    <row r="13" spans="1:3" ht="15" customHeight="1" x14ac:dyDescent="0.25">
      <c r="B13" s="5" t="s">
        <v>13</v>
      </c>
      <c r="C13" s="44">
        <v>0.54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0.18043927899819601</v>
      </c>
    </row>
    <row r="30" spans="1:3" ht="14.25" customHeight="1" x14ac:dyDescent="0.25">
      <c r="B30" s="25" t="s">
        <v>27</v>
      </c>
      <c r="C30" s="100">
        <v>6.8099937209319006E-2</v>
      </c>
    </row>
    <row r="31" spans="1:3" ht="14.25" customHeight="1" x14ac:dyDescent="0.25">
      <c r="B31" s="25" t="s">
        <v>28</v>
      </c>
      <c r="C31" s="100">
        <v>0.105835766198942</v>
      </c>
    </row>
    <row r="32" spans="1:3" ht="14.25" customHeight="1" x14ac:dyDescent="0.25">
      <c r="B32" s="25" t="s">
        <v>29</v>
      </c>
      <c r="C32" s="100">
        <v>0.64562501759354407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32.134367036030604</v>
      </c>
    </row>
    <row r="38" spans="1:5" ht="15" customHeight="1" x14ac:dyDescent="0.25">
      <c r="B38" s="11" t="s">
        <v>34</v>
      </c>
      <c r="C38" s="43">
        <v>60.209543884433501</v>
      </c>
      <c r="D38" s="12"/>
      <c r="E38" s="13"/>
    </row>
    <row r="39" spans="1:5" ht="15" customHeight="1" x14ac:dyDescent="0.25">
      <c r="B39" s="11" t="s">
        <v>35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99">
        <v>5.62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1.8574299999999998E-2</v>
      </c>
      <c r="D45" s="12"/>
    </row>
    <row r="46" spans="1:5" ht="15.75" customHeight="1" x14ac:dyDescent="0.25">
      <c r="B46" s="11" t="s">
        <v>41</v>
      </c>
      <c r="C46" s="45">
        <v>9.7151500000000002E-2</v>
      </c>
      <c r="D46" s="12"/>
    </row>
    <row r="47" spans="1:5" ht="15.75" customHeight="1" x14ac:dyDescent="0.25">
      <c r="B47" s="11" t="s">
        <v>42</v>
      </c>
      <c r="C47" s="45">
        <v>0.33340730000000002</v>
      </c>
      <c r="D47" s="12"/>
      <c r="E47" s="13"/>
    </row>
    <row r="48" spans="1:5" ht="15" customHeight="1" x14ac:dyDescent="0.25">
      <c r="B48" s="11" t="s">
        <v>43</v>
      </c>
      <c r="C48" s="46">
        <v>0.55086689999999994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0.40586299999999997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0.3298790501335</v>
      </c>
      <c r="C2" s="57">
        <v>0.95</v>
      </c>
      <c r="D2" s="58">
        <v>36.571690758964152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44.673915322947977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77.994484382723172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0.1930432460298625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0.1022219253944</v>
      </c>
      <c r="C10" s="57">
        <v>0.95</v>
      </c>
      <c r="D10" s="58">
        <v>14.198977192068339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0.1022219253944</v>
      </c>
      <c r="C11" s="57">
        <v>0.95</v>
      </c>
      <c r="D11" s="58">
        <v>14.198977192068339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0.1022219253944</v>
      </c>
      <c r="C12" s="57">
        <v>0.95</v>
      </c>
      <c r="D12" s="58">
        <v>14.198977192068339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0.1022219253944</v>
      </c>
      <c r="C13" s="57">
        <v>0.95</v>
      </c>
      <c r="D13" s="58">
        <v>14.198977192068339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0.1022219253944</v>
      </c>
      <c r="C14" s="57">
        <v>0.95</v>
      </c>
      <c r="D14" s="58">
        <v>14.198977192068339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0.1022219253944</v>
      </c>
      <c r="C15" s="57">
        <v>0.95</v>
      </c>
      <c r="D15" s="58">
        <v>14.198977192068339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0.25525323351447138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0.83702247619628911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0.09</v>
      </c>
      <c r="C18" s="57">
        <v>0.95</v>
      </c>
      <c r="D18" s="58">
        <v>1.899304380682495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1.899304380682495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0.66819469999999992</v>
      </c>
      <c r="C21" s="57">
        <v>0.95</v>
      </c>
      <c r="D21" s="58">
        <v>1.901510417689166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24.209172725963409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4.6647271427629606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0.16890558807129999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7.9726716735399994E-2</v>
      </c>
      <c r="C27" s="57">
        <v>0.95</v>
      </c>
      <c r="D27" s="58">
        <v>20.51058971486929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0.39335420340947203</v>
      </c>
      <c r="C29" s="57">
        <v>0.95</v>
      </c>
      <c r="D29" s="58">
        <v>64.674005141426761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2.213974651533833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5.0000000000000001E-3</v>
      </c>
      <c r="C32" s="57">
        <v>0.95</v>
      </c>
      <c r="D32" s="58">
        <v>0.49047047831897028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0.64071502690000004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0.89772540000000012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2.4505510000000001E-2</v>
      </c>
      <c r="C38" s="57">
        <v>0.95</v>
      </c>
      <c r="D38" s="58">
        <v>3.8385823182066949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0.45494628972454798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205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0.49700000000000011</v>
      </c>
      <c r="E2" s="62">
        <f>food_insecure</f>
        <v>0.49700000000000011</v>
      </c>
      <c r="F2" s="62">
        <f>food_insecure</f>
        <v>0.49700000000000011</v>
      </c>
      <c r="G2" s="62">
        <f>food_insecure</f>
        <v>0.49700000000000011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0.49700000000000011</v>
      </c>
      <c r="F5" s="62">
        <f>food_insecure</f>
        <v>0.49700000000000011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0.49700000000000011</v>
      </c>
      <c r="F8" s="62">
        <f>food_insecure</f>
        <v>0.49700000000000011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0.49700000000000011</v>
      </c>
      <c r="F9" s="62">
        <f>food_insecure</f>
        <v>0.49700000000000011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0.23</v>
      </c>
      <c r="E10" s="62">
        <f>IF(ISBLANK(comm_deliv), frac_children_health_facility,1)</f>
        <v>0.23</v>
      </c>
      <c r="F10" s="62">
        <f>IF(ISBLANK(comm_deliv), frac_children_health_facility,1)</f>
        <v>0.23</v>
      </c>
      <c r="G10" s="62">
        <f>IF(ISBLANK(comm_deliv), frac_children_health_facility,1)</f>
        <v>0.23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0.49700000000000011</v>
      </c>
      <c r="I15" s="62">
        <f>food_insecure</f>
        <v>0.49700000000000011</v>
      </c>
      <c r="J15" s="62">
        <f>food_insecure</f>
        <v>0.49700000000000011</v>
      </c>
      <c r="K15" s="62">
        <f>food_insecure</f>
        <v>0.49700000000000011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0.38</v>
      </c>
      <c r="I18" s="62">
        <f>frac_PW_health_facility</f>
        <v>0.38</v>
      </c>
      <c r="J18" s="62">
        <f>frac_PW_health_facility</f>
        <v>0.38</v>
      </c>
      <c r="K18" s="62">
        <f>frac_PW_health_facility</f>
        <v>0.38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</v>
      </c>
      <c r="I19" s="62">
        <f>frac_malaria_risk</f>
        <v>0.9</v>
      </c>
      <c r="J19" s="62">
        <f>frac_malaria_risk</f>
        <v>0.9</v>
      </c>
      <c r="K19" s="62">
        <f>frac_malaria_risk</f>
        <v>0.9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0.54</v>
      </c>
      <c r="M24" s="62">
        <f>famplan_unmet_need</f>
        <v>0.54</v>
      </c>
      <c r="N24" s="62">
        <f>famplan_unmet_need</f>
        <v>0.54</v>
      </c>
      <c r="O24" s="62">
        <f>famplan_unmet_need</f>
        <v>0.54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0.43922433857421878</v>
      </c>
      <c r="M25" s="62">
        <f>(1-food_insecure)*(0.49)+food_insecure*(0.7)</f>
        <v>0.59436999999999995</v>
      </c>
      <c r="N25" s="62">
        <f>(1-food_insecure)*(0.49)+food_insecure*(0.7)</f>
        <v>0.59436999999999995</v>
      </c>
      <c r="O25" s="62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0.18823900224609377</v>
      </c>
      <c r="M26" s="62">
        <f>(1-food_insecure)*(0.21)+food_insecure*(0.3)</f>
        <v>0.25473000000000001</v>
      </c>
      <c r="N26" s="62">
        <f>(1-food_insecure)*(0.21)+food_insecure*(0.3)</f>
        <v>0.25473000000000001</v>
      </c>
      <c r="O26" s="62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0.11151126855468747</v>
      </c>
      <c r="M27" s="62">
        <f>(1-food_insecure)*(0.3)</f>
        <v>0.15089999999999995</v>
      </c>
      <c r="N27" s="62">
        <f>(1-food_insecure)*(0.3)</f>
        <v>0.15089999999999995</v>
      </c>
      <c r="O27" s="62">
        <f>(1-food_insecure)*(0.3)</f>
        <v>0.15089999999999995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0.26102539062500002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</v>
      </c>
      <c r="D34" s="62">
        <f t="shared" si="3"/>
        <v>0.9</v>
      </c>
      <c r="E34" s="62">
        <f t="shared" si="3"/>
        <v>0.9</v>
      </c>
      <c r="F34" s="62">
        <f t="shared" si="3"/>
        <v>0.9</v>
      </c>
      <c r="G34" s="62">
        <f t="shared" si="3"/>
        <v>0.9</v>
      </c>
      <c r="H34" s="62">
        <f t="shared" si="3"/>
        <v>0.9</v>
      </c>
      <c r="I34" s="62">
        <f t="shared" si="3"/>
        <v>0.9</v>
      </c>
      <c r="J34" s="62">
        <f t="shared" si="3"/>
        <v>0.9</v>
      </c>
      <c r="K34" s="62">
        <f t="shared" si="3"/>
        <v>0.9</v>
      </c>
      <c r="L34" s="62">
        <f t="shared" si="3"/>
        <v>0.9</v>
      </c>
      <c r="M34" s="62">
        <f t="shared" si="3"/>
        <v>0.9</v>
      </c>
      <c r="N34" s="62">
        <f t="shared" si="3"/>
        <v>0.9</v>
      </c>
      <c r="O34" s="62">
        <f t="shared" si="3"/>
        <v>0.9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838369.2324000001</v>
      </c>
      <c r="C2" s="50">
        <v>1155000</v>
      </c>
      <c r="D2" s="50">
        <v>1654000</v>
      </c>
      <c r="E2" s="50">
        <v>1113000</v>
      </c>
      <c r="F2" s="50">
        <v>782000</v>
      </c>
      <c r="G2" s="17">
        <f t="shared" ref="G2:G16" si="0">C2+D2+E2+F2</f>
        <v>4704000</v>
      </c>
      <c r="H2" s="17">
        <f t="shared" ref="H2:H40" si="1">(B2 + stillbirth*B2/(1000-stillbirth))/(1-abortion)</f>
        <v>971841.09823677258</v>
      </c>
      <c r="I2" s="17">
        <f t="shared" ref="I2:I40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5.8530393340034794E-3</v>
      </c>
    </row>
    <row r="4" spans="1:8" ht="15.75" customHeight="1" x14ac:dyDescent="0.25">
      <c r="B4" s="19" t="s">
        <v>69</v>
      </c>
      <c r="C4" s="51">
        <v>0.1995264297929801</v>
      </c>
    </row>
    <row r="5" spans="1:8" ht="15.75" customHeight="1" x14ac:dyDescent="0.25">
      <c r="B5" s="19" t="s">
        <v>70</v>
      </c>
      <c r="C5" s="51">
        <v>6.8556965566188718E-2</v>
      </c>
    </row>
    <row r="6" spans="1:8" ht="15.75" customHeight="1" x14ac:dyDescent="0.25">
      <c r="B6" s="19" t="s">
        <v>71</v>
      </c>
      <c r="C6" s="51">
        <v>0.27823243153076149</v>
      </c>
    </row>
    <row r="7" spans="1:8" ht="15.75" customHeight="1" x14ac:dyDescent="0.25">
      <c r="B7" s="19" t="s">
        <v>72</v>
      </c>
      <c r="C7" s="51">
        <v>0.29909216751907208</v>
      </c>
    </row>
    <row r="8" spans="1:8" ht="15.75" customHeight="1" x14ac:dyDescent="0.25">
      <c r="B8" s="19" t="s">
        <v>73</v>
      </c>
      <c r="C8" s="51">
        <v>1.150924322751198E-2</v>
      </c>
    </row>
    <row r="9" spans="1:8" ht="15.75" customHeight="1" x14ac:dyDescent="0.25">
      <c r="B9" s="19" t="s">
        <v>74</v>
      </c>
      <c r="C9" s="51">
        <v>5.4777095412005171E-2</v>
      </c>
    </row>
    <row r="10" spans="1:8" ht="15.75" customHeight="1" x14ac:dyDescent="0.25">
      <c r="B10" s="19" t="s">
        <v>75</v>
      </c>
      <c r="C10" s="51">
        <v>8.2452627617476945E-2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0.14866046006663769</v>
      </c>
      <c r="D14" s="51">
        <v>0.14866046006663769</v>
      </c>
      <c r="E14" s="51">
        <v>0.14866046006663769</v>
      </c>
      <c r="F14" s="51">
        <v>0.14866046006663769</v>
      </c>
    </row>
    <row r="15" spans="1:8" ht="15.75" customHeight="1" x14ac:dyDescent="0.25">
      <c r="B15" s="19" t="s">
        <v>82</v>
      </c>
      <c r="C15" s="51">
        <v>0.21794976756791931</v>
      </c>
      <c r="D15" s="51">
        <v>0.21794976756791931</v>
      </c>
      <c r="E15" s="51">
        <v>0.21794976756791931</v>
      </c>
      <c r="F15" s="51">
        <v>0.21794976756791931</v>
      </c>
    </row>
    <row r="16" spans="1:8" ht="15.75" customHeight="1" x14ac:dyDescent="0.25">
      <c r="B16" s="19" t="s">
        <v>83</v>
      </c>
      <c r="C16" s="51">
        <v>3.3999264090301608E-2</v>
      </c>
      <c r="D16" s="51">
        <v>3.3999264090301608E-2</v>
      </c>
      <c r="E16" s="51">
        <v>3.3999264090301608E-2</v>
      </c>
      <c r="F16" s="51">
        <v>3.3999264090301608E-2</v>
      </c>
    </row>
    <row r="17" spans="1:8" ht="15.75" customHeight="1" x14ac:dyDescent="0.25">
      <c r="B17" s="19" t="s">
        <v>84</v>
      </c>
      <c r="C17" s="51">
        <v>7.3449169184304549E-3</v>
      </c>
      <c r="D17" s="51">
        <v>7.3449169184304549E-3</v>
      </c>
      <c r="E17" s="51">
        <v>7.3449169184304549E-3</v>
      </c>
      <c r="F17" s="51">
        <v>7.3449169184304549E-3</v>
      </c>
    </row>
    <row r="18" spans="1:8" ht="15.75" customHeight="1" x14ac:dyDescent="0.25">
      <c r="B18" s="19" t="s">
        <v>85</v>
      </c>
      <c r="C18" s="51">
        <v>0.2165748825632032</v>
      </c>
      <c r="D18" s="51">
        <v>0.2165748825632032</v>
      </c>
      <c r="E18" s="51">
        <v>0.2165748825632032</v>
      </c>
      <c r="F18" s="51">
        <v>0.2165748825632032</v>
      </c>
    </row>
    <row r="19" spans="1:8" ht="15.75" customHeight="1" x14ac:dyDescent="0.25">
      <c r="B19" s="19" t="s">
        <v>86</v>
      </c>
      <c r="C19" s="51">
        <v>1.279010704647281E-2</v>
      </c>
      <c r="D19" s="51">
        <v>1.279010704647281E-2</v>
      </c>
      <c r="E19" s="51">
        <v>1.279010704647281E-2</v>
      </c>
      <c r="F19" s="51">
        <v>1.279010704647281E-2</v>
      </c>
    </row>
    <row r="20" spans="1:8" ht="15.75" customHeight="1" x14ac:dyDescent="0.25">
      <c r="B20" s="19" t="s">
        <v>87</v>
      </c>
      <c r="C20" s="51">
        <v>1.6481281755320511E-2</v>
      </c>
      <c r="D20" s="51">
        <v>1.6481281755320511E-2</v>
      </c>
      <c r="E20" s="51">
        <v>1.6481281755320511E-2</v>
      </c>
      <c r="F20" s="51">
        <v>1.6481281755320511E-2</v>
      </c>
    </row>
    <row r="21" spans="1:8" ht="15.75" customHeight="1" x14ac:dyDescent="0.25">
      <c r="B21" s="19" t="s">
        <v>88</v>
      </c>
      <c r="C21" s="51">
        <v>7.9529770772134398E-2</v>
      </c>
      <c r="D21" s="51">
        <v>7.9529770772134398E-2</v>
      </c>
      <c r="E21" s="51">
        <v>7.9529770772134398E-2</v>
      </c>
      <c r="F21" s="51">
        <v>7.9529770772134398E-2</v>
      </c>
    </row>
    <row r="22" spans="1:8" ht="15.75" customHeight="1" x14ac:dyDescent="0.25">
      <c r="B22" s="19" t="s">
        <v>89</v>
      </c>
      <c r="C22" s="51">
        <v>0.26666954921957992</v>
      </c>
      <c r="D22" s="51">
        <v>0.26666954921957992</v>
      </c>
      <c r="E22" s="51">
        <v>0.26666954921957992</v>
      </c>
      <c r="F22" s="51">
        <v>0.26666954921957992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8.8798472000000003E-2</v>
      </c>
    </row>
    <row r="27" spans="1:8" ht="15.75" customHeight="1" x14ac:dyDescent="0.25">
      <c r="B27" s="19" t="s">
        <v>92</v>
      </c>
      <c r="C27" s="51">
        <v>8.9405939999999996E-3</v>
      </c>
    </row>
    <row r="28" spans="1:8" ht="15.75" customHeight="1" x14ac:dyDescent="0.25">
      <c r="B28" s="19" t="s">
        <v>93</v>
      </c>
      <c r="C28" s="51">
        <v>0.15585153099999999</v>
      </c>
    </row>
    <row r="29" spans="1:8" ht="15.75" customHeight="1" x14ac:dyDescent="0.25">
      <c r="B29" s="19" t="s">
        <v>94</v>
      </c>
      <c r="C29" s="51">
        <v>0.170199079</v>
      </c>
    </row>
    <row r="30" spans="1:8" ht="15.75" customHeight="1" x14ac:dyDescent="0.25">
      <c r="B30" s="19" t="s">
        <v>95</v>
      </c>
      <c r="C30" s="51">
        <v>0.10628299300000001</v>
      </c>
    </row>
    <row r="31" spans="1:8" ht="15.75" customHeight="1" x14ac:dyDescent="0.25">
      <c r="B31" s="19" t="s">
        <v>96</v>
      </c>
      <c r="C31" s="51">
        <v>0.108972139</v>
      </c>
    </row>
    <row r="32" spans="1:8" ht="15.75" customHeight="1" x14ac:dyDescent="0.25">
      <c r="B32" s="19" t="s">
        <v>97</v>
      </c>
      <c r="C32" s="51">
        <v>1.8807035E-2</v>
      </c>
    </row>
    <row r="33" spans="2:3" ht="15.75" customHeight="1" x14ac:dyDescent="0.25">
      <c r="B33" s="19" t="s">
        <v>98</v>
      </c>
      <c r="C33" s="51">
        <v>8.4353397999999996E-2</v>
      </c>
    </row>
    <row r="34" spans="2:3" ht="15.75" customHeight="1" x14ac:dyDescent="0.25">
      <c r="B34" s="19" t="s">
        <v>99</v>
      </c>
      <c r="C34" s="51">
        <v>0.25779475800000001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104</v>
      </c>
      <c r="C4" s="53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105</v>
      </c>
      <c r="C5" s="53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109</v>
      </c>
      <c r="C10" s="53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110</v>
      </c>
      <c r="C11" s="53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5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5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5">
      <c r="B5" s="3" t="s">
        <v>122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2023-01-17T02:33:53Z</dcterms:modified>
</cp:coreProperties>
</file>