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A5CDD792-A4DE-42FB-89D0-57A766267ADD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<sst xmlns="http://schemas.openxmlformats.org/spreadsheetml/2006/main" count="2089" uniqueCount="342">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</sst>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28161226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0.40135768890380902</v>
      </c>
    </row>
    <row r="11" spans="1:3" ht="15" customHeight="1" x14ac:dyDescent="0.25">
      <c r="B11" s="5" t="s">
        <v>11</v>
      </c>
      <c r="C11" s="44">
        <v>0.36599999999999999</v>
      </c>
    </row>
    <row r="12" spans="1:3" ht="15" customHeight="1" x14ac:dyDescent="0.25">
      <c r="B12" s="5" t="s">
        <v>12</v>
      </c>
      <c r="C12" s="44">
        <v>0.64400000000000002</v>
      </c>
    </row>
    <row r="13" spans="1:3" ht="15" customHeight="1" x14ac:dyDescent="0.25">
      <c r="B13" s="5" t="s">
        <v>13</v>
      </c>
      <c r="C13" s="44">
        <v>0.53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0.55289999999999995</v>
      </c>
    </row>
    <row r="25" spans="1:3" ht="15" customHeight="1" x14ac:dyDescent="0.25">
      <c r="B25" s="15" t="s">
        <v>23</v>
      </c>
      <c r="C25" s="45">
        <v>0.33850000000000002</v>
      </c>
    </row>
    <row r="26" spans="1:3" ht="15" customHeight="1" x14ac:dyDescent="0.25">
      <c r="B26" s="15" t="s">
        <v>24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100">
        <v>0.135366096495801</v>
      </c>
    </row>
    <row r="31" spans="1:3" ht="14.25" customHeight="1" x14ac:dyDescent="0.25">
      <c r="B31" s="25" t="s">
        <v>28</v>
      </c>
      <c r="C31" s="100">
        <v>0.14612612557943599</v>
      </c>
    </row>
    <row r="32" spans="1:3" ht="14.25" customHeight="1" x14ac:dyDescent="0.25">
      <c r="B32" s="25" t="s">
        <v>29</v>
      </c>
      <c r="C32" s="100">
        <v>0.486237901262774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99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3.5178300000000003E-2</v>
      </c>
      <c r="D45" s="12"/>
    </row>
    <row r="46" spans="1:5" ht="15.75" customHeight="1" x14ac:dyDescent="0.25">
      <c r="B46" s="11" t="s">
        <v>41</v>
      </c>
      <c r="C46" s="45">
        <v>0.122609</v>
      </c>
      <c r="D46" s="12"/>
    </row>
    <row r="47" spans="1:5" ht="15.75" customHeight="1" x14ac:dyDescent="0.25">
      <c r="B47" s="11" t="s">
        <v>42</v>
      </c>
      <c r="C47" s="45">
        <v>0.43473499999999998</v>
      </c>
      <c r="D47" s="12"/>
      <c r="E47" s="13"/>
    </row>
    <row r="48" spans="1:5" ht="15" customHeight="1" x14ac:dyDescent="0.25">
      <c r="B48" s="11" t="s">
        <v>43</v>
      </c>
      <c r="C48" s="46">
        <v>0.40747770000000011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0.43655699999999997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0.40501343464457501</v>
      </c>
      <c r="C2" s="57">
        <v>0.95</v>
      </c>
      <c r="D2" s="58">
        <v>40.804970183945777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42.58615056038073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144.36250163639161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0.35340291379351968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0.12550434191929599</v>
      </c>
      <c r="C10" s="57">
        <v>0.95</v>
      </c>
      <c r="D10" s="58">
        <v>13.60386246040132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0.12550434191929599</v>
      </c>
      <c r="C11" s="57">
        <v>0.95</v>
      </c>
      <c r="D11" s="58">
        <v>13.60386246040132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0.12550434191929599</v>
      </c>
      <c r="C12" s="57">
        <v>0.95</v>
      </c>
      <c r="D12" s="58">
        <v>13.60386246040132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0.12550434191929599</v>
      </c>
      <c r="C13" s="57">
        <v>0.95</v>
      </c>
      <c r="D13" s="58">
        <v>13.60386246040132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0.12550434191929599</v>
      </c>
      <c r="C14" s="57">
        <v>0.95</v>
      </c>
      <c r="D14" s="58">
        <v>13.60386246040132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0.12550434191929599</v>
      </c>
      <c r="C15" s="57">
        <v>0.95</v>
      </c>
      <c r="D15" s="58">
        <v>13.60386246040132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0.34310519825139207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3.6613000000000001E-3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0.92</v>
      </c>
      <c r="C18" s="57">
        <v>0.95</v>
      </c>
      <c r="D18" s="58">
        <v>3.409349542067845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3.409349542067845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0.65900899999999996</v>
      </c>
      <c r="C21" s="57">
        <v>0.95</v>
      </c>
      <c r="D21" s="58">
        <v>2.9700350988978812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23.2491944224648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4.5011360215453697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0.16658363601100001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9.7885547338855711E-2</v>
      </c>
      <c r="C27" s="57">
        <v>0.95</v>
      </c>
      <c r="D27" s="58">
        <v>19.603625971319889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0.59869495032297004</v>
      </c>
      <c r="C29" s="57">
        <v>0.95</v>
      </c>
      <c r="D29" s="58">
        <v>74.335829708896085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1.9602832307524181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0.01</v>
      </c>
      <c r="C32" s="57">
        <v>0.95</v>
      </c>
      <c r="D32" s="58">
        <v>0.69222512641099732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0.35662080000000002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8.4161140000000009E-2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3.614453252824553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0.28372551508411997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3.9E-2</v>
      </c>
      <c r="E2" s="62">
        <f>food_insecure</f>
        <v>3.9E-2</v>
      </c>
      <c r="F2" s="62">
        <f>food_insecure</f>
        <v>3.9E-2</v>
      </c>
      <c r="G2" s="62">
        <f>food_insecure</f>
        <v>3.9E-2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3.9E-2</v>
      </c>
      <c r="F5" s="62">
        <f>food_insecure</f>
        <v>3.9E-2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3.9E-2</v>
      </c>
      <c r="F8" s="62">
        <f>food_insecure</f>
        <v>3.9E-2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3.9E-2</v>
      </c>
      <c r="F9" s="62">
        <f>food_insecure</f>
        <v>3.9E-2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0.64400000000000002</v>
      </c>
      <c r="E10" s="62">
        <f>IF(ISBLANK(comm_deliv), frac_children_health_facility,1)</f>
        <v>0.64400000000000002</v>
      </c>
      <c r="F10" s="62">
        <f>IF(ISBLANK(comm_deliv), frac_children_health_facility,1)</f>
        <v>0.64400000000000002</v>
      </c>
      <c r="G10" s="62">
        <f>IF(ISBLANK(comm_deliv), frac_children_health_facility,1)</f>
        <v>0.64400000000000002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3.9E-2</v>
      </c>
      <c r="I15" s="62">
        <f>food_insecure</f>
        <v>3.9E-2</v>
      </c>
      <c r="J15" s="62">
        <f>food_insecure</f>
        <v>3.9E-2</v>
      </c>
      <c r="K15" s="62">
        <f>food_insecure</f>
        <v>3.9E-2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0.36599999999999999</v>
      </c>
      <c r="I18" s="62">
        <f>frac_PW_health_facility</f>
        <v>0.36599999999999999</v>
      </c>
      <c r="J18" s="62">
        <f>frac_PW_health_facility</f>
        <v>0.36599999999999999</v>
      </c>
      <c r="K18" s="62">
        <f>frac_PW_health_facility</f>
        <v>0.36599999999999999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2.1600000000000001E-2</v>
      </c>
      <c r="I19" s="62">
        <f>frac_malaria_risk</f>
        <v>2.1600000000000001E-2</v>
      </c>
      <c r="J19" s="62">
        <f>frac_malaria_risk</f>
        <v>2.1600000000000001E-2</v>
      </c>
      <c r="K19" s="62">
        <f>frac_malaria_risk</f>
        <v>2.1600000000000001E-2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0.53</v>
      </c>
      <c r="M24" s="62">
        <f>famplan_unmet_need</f>
        <v>0.53</v>
      </c>
      <c r="N24" s="62">
        <f>famplan_unmet_need</f>
        <v>0.53</v>
      </c>
      <c r="O24" s="62">
        <f>famplan_unmet_need</f>
        <v>0.53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0.29823761296501133</v>
      </c>
      <c r="M25" s="62">
        <f>(1-food_insecure)*(0.49)+food_insecure*(0.7)</f>
        <v>0.49818999999999997</v>
      </c>
      <c r="N25" s="62">
        <f>(1-food_insecure)*(0.49)+food_insecure*(0.7)</f>
        <v>0.49818999999999997</v>
      </c>
      <c r="O25" s="62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0.12781611984214772</v>
      </c>
      <c r="M26" s="62">
        <f>(1-food_insecure)*(0.21)+food_insecure*(0.3)</f>
        <v>0.21350999999999998</v>
      </c>
      <c r="N26" s="62">
        <f>(1-food_insecure)*(0.21)+food_insecure*(0.3)</f>
        <v>0.21350999999999998</v>
      </c>
      <c r="O26" s="62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0.17258857828903185</v>
      </c>
      <c r="M27" s="62">
        <f>(1-food_insecure)*(0.3)</f>
        <v>0.2883</v>
      </c>
      <c r="N27" s="62">
        <f>(1-food_insecure)*(0.3)</f>
        <v>0.2883</v>
      </c>
      <c r="O27" s="62">
        <f>(1-food_insecure)*(0.3)</f>
        <v>0.2883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0.40135768890380896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2.1600000000000001E-2</v>
      </c>
      <c r="D34" s="62">
        <f t="shared" si="3"/>
        <v>2.1600000000000001E-2</v>
      </c>
      <c r="E34" s="62">
        <f t="shared" si="3"/>
        <v>2.1600000000000001E-2</v>
      </c>
      <c r="F34" s="62">
        <f t="shared" si="3"/>
        <v>2.1600000000000001E-2</v>
      </c>
      <c r="G34" s="62">
        <f t="shared" si="3"/>
        <v>2.1600000000000001E-2</v>
      </c>
      <c r="H34" s="62">
        <f t="shared" si="3"/>
        <v>2.1600000000000001E-2</v>
      </c>
      <c r="I34" s="62">
        <f t="shared" si="3"/>
        <v>2.1600000000000001E-2</v>
      </c>
      <c r="J34" s="62">
        <f t="shared" si="3"/>
        <v>2.1600000000000001E-2</v>
      </c>
      <c r="K34" s="62">
        <f t="shared" si="3"/>
        <v>2.1600000000000001E-2</v>
      </c>
      <c r="L34" s="62">
        <f t="shared" si="3"/>
        <v>2.1600000000000001E-2</v>
      </c>
      <c r="M34" s="62">
        <f t="shared" si="3"/>
        <v>2.1600000000000001E-2</v>
      </c>
      <c r="N34" s="62">
        <f t="shared" si="3"/>
        <v>2.1600000000000001E-2</v>
      </c>
      <c r="O34" s="62">
        <f t="shared" si="3"/>
        <v>2.1600000000000001E-2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5414497.8104000008</v>
      </c>
      <c r="C2" s="50">
        <v>9440000</v>
      </c>
      <c r="D2" s="50">
        <v>18070000</v>
      </c>
      <c r="E2" s="50">
        <v>15274000</v>
      </c>
      <c r="F2" s="50">
        <v>10510000</v>
      </c>
      <c r="G2" s="17">
        <f t="shared" ref="G2:G16" si="0">C2+D2+E2+F2</f>
        <v>53294000</v>
      </c>
      <c r="H2" s="17">
        <f t="shared" ref="H2:H40" si="1">(B2 + stillbirth*B2/(1000-stillbirth))/(1-abortion)</f>
        <v>6347223.4124374501</v>
      </c>
      <c r="I2" s="17">
        <f t="shared" ref="I2:I40" si="2">G2-H2</f>
        <v>46946776.587562546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5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5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5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5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5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5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5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5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1.2632318123918551E-2</v>
      </c>
    </row>
    <row r="4" spans="1:8" ht="15.75" customHeight="1" x14ac:dyDescent="0.25">
      <c r="B4" s="19" t="s">
        <v>69</v>
      </c>
      <c r="C4" s="51">
        <v>0.15468648780443101</v>
      </c>
    </row>
    <row r="5" spans="1:8" ht="15.75" customHeight="1" x14ac:dyDescent="0.25">
      <c r="B5" s="19" t="s">
        <v>70</v>
      </c>
      <c r="C5" s="51">
        <v>6.3245920765827357E-2</v>
      </c>
    </row>
    <row r="6" spans="1:8" ht="15.75" customHeight="1" x14ac:dyDescent="0.25">
      <c r="B6" s="19" t="s">
        <v>71</v>
      </c>
      <c r="C6" s="51">
        <v>0.22054963089059751</v>
      </c>
    </row>
    <row r="7" spans="1:8" ht="15.75" customHeight="1" x14ac:dyDescent="0.25">
      <c r="B7" s="19" t="s">
        <v>72</v>
      </c>
      <c r="C7" s="51">
        <v>0.36138163848105281</v>
      </c>
    </row>
    <row r="8" spans="1:8" ht="15.75" customHeight="1" x14ac:dyDescent="0.25">
      <c r="B8" s="19" t="s">
        <v>73</v>
      </c>
      <c r="C8" s="51">
        <v>2.5383001996065011E-2</v>
      </c>
    </row>
    <row r="9" spans="1:8" ht="15.75" customHeight="1" x14ac:dyDescent="0.25">
      <c r="B9" s="19" t="s">
        <v>74</v>
      </c>
      <c r="C9" s="51">
        <v>6.1954909856389608E-2</v>
      </c>
    </row>
    <row r="10" spans="1:8" ht="15.75" customHeight="1" x14ac:dyDescent="0.25">
      <c r="B10" s="19" t="s">
        <v>75</v>
      </c>
      <c r="C10" s="51">
        <v>0.1001660920817183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0.18199036590322251</v>
      </c>
      <c r="D14" s="51">
        <v>0.18199036590322251</v>
      </c>
      <c r="E14" s="51">
        <v>0.18199036590322251</v>
      </c>
      <c r="F14" s="51">
        <v>0.18199036590322251</v>
      </c>
    </row>
    <row r="15" spans="1:8" ht="15.75" customHeight="1" x14ac:dyDescent="0.25">
      <c r="B15" s="19" t="s">
        <v>82</v>
      </c>
      <c r="C15" s="51">
        <v>0.25609639922817862</v>
      </c>
      <c r="D15" s="51">
        <v>0.25609639922817862</v>
      </c>
      <c r="E15" s="51">
        <v>0.25609639922817862</v>
      </c>
      <c r="F15" s="51">
        <v>0.25609639922817862</v>
      </c>
    </row>
    <row r="16" spans="1:8" ht="15.75" customHeight="1" x14ac:dyDescent="0.25">
      <c r="B16" s="19" t="s">
        <v>83</v>
      </c>
      <c r="C16" s="51">
        <v>2.582266180387963E-2</v>
      </c>
      <c r="D16" s="51">
        <v>2.582266180387963E-2</v>
      </c>
      <c r="E16" s="51">
        <v>2.582266180387963E-2</v>
      </c>
      <c r="F16" s="51">
        <v>2.582266180387963E-2</v>
      </c>
    </row>
    <row r="17" spans="1:8" ht="15.75" customHeight="1" x14ac:dyDescent="0.25">
      <c r="B17" s="19" t="s">
        <v>84</v>
      </c>
      <c r="C17" s="51">
        <v>3.3347303871344408E-2</v>
      </c>
      <c r="D17" s="51">
        <v>3.3347303871344408E-2</v>
      </c>
      <c r="E17" s="51">
        <v>3.3347303871344408E-2</v>
      </c>
      <c r="F17" s="51">
        <v>3.3347303871344408E-2</v>
      </c>
    </row>
    <row r="18" spans="1:8" ht="15.75" customHeight="1" x14ac:dyDescent="0.25">
      <c r="B18" s="19" t="s">
        <v>85</v>
      </c>
      <c r="C18" s="51">
        <v>1.6982588031486639E-3</v>
      </c>
      <c r="D18" s="51">
        <v>1.6982588031486639E-3</v>
      </c>
      <c r="E18" s="51">
        <v>1.6982588031486639E-3</v>
      </c>
      <c r="F18" s="51">
        <v>1.6982588031486639E-3</v>
      </c>
    </row>
    <row r="19" spans="1:8" ht="15.75" customHeight="1" x14ac:dyDescent="0.25">
      <c r="B19" s="19" t="s">
        <v>86</v>
      </c>
      <c r="C19" s="51">
        <v>3.7123194102118777E-2</v>
      </c>
      <c r="D19" s="51">
        <v>3.7123194102118777E-2</v>
      </c>
      <c r="E19" s="51">
        <v>3.7123194102118777E-2</v>
      </c>
      <c r="F19" s="51">
        <v>3.7123194102118777E-2</v>
      </c>
    </row>
    <row r="20" spans="1:8" ht="15.75" customHeight="1" x14ac:dyDescent="0.25">
      <c r="B20" s="19" t="s">
        <v>87</v>
      </c>
      <c r="C20" s="51">
        <v>3.566482230742437E-3</v>
      </c>
      <c r="D20" s="51">
        <v>3.566482230742437E-3</v>
      </c>
      <c r="E20" s="51">
        <v>3.566482230742437E-3</v>
      </c>
      <c r="F20" s="51">
        <v>3.566482230742437E-3</v>
      </c>
    </row>
    <row r="21" spans="1:8" ht="15.75" customHeight="1" x14ac:dyDescent="0.25">
      <c r="B21" s="19" t="s">
        <v>88</v>
      </c>
      <c r="C21" s="51">
        <v>0.11947944839508309</v>
      </c>
      <c r="D21" s="51">
        <v>0.11947944839508309</v>
      </c>
      <c r="E21" s="51">
        <v>0.11947944839508309</v>
      </c>
      <c r="F21" s="51">
        <v>0.11947944839508309</v>
      </c>
    </row>
    <row r="22" spans="1:8" ht="15.75" customHeight="1" x14ac:dyDescent="0.25">
      <c r="B22" s="19" t="s">
        <v>89</v>
      </c>
      <c r="C22" s="51">
        <v>0.34087588566228189</v>
      </c>
      <c r="D22" s="51">
        <v>0.34087588566228189</v>
      </c>
      <c r="E22" s="51">
        <v>0.34087588566228189</v>
      </c>
      <c r="F22" s="51">
        <v>0.34087588566228189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5.2819977999999997E-2</v>
      </c>
    </row>
    <row r="27" spans="1:8" ht="15.75" customHeight="1" x14ac:dyDescent="0.25">
      <c r="B27" s="19" t="s">
        <v>92</v>
      </c>
      <c r="C27" s="51">
        <v>7.1861679999999997E-3</v>
      </c>
    </row>
    <row r="28" spans="1:8" ht="15.75" customHeight="1" x14ac:dyDescent="0.25">
      <c r="B28" s="19" t="s">
        <v>93</v>
      </c>
      <c r="C28" s="51">
        <v>0.250016285</v>
      </c>
    </row>
    <row r="29" spans="1:8" ht="15.75" customHeight="1" x14ac:dyDescent="0.25">
      <c r="B29" s="19" t="s">
        <v>94</v>
      </c>
      <c r="C29" s="51">
        <v>9.3256678999999995E-2</v>
      </c>
    </row>
    <row r="30" spans="1:8" ht="15.75" customHeight="1" x14ac:dyDescent="0.25">
      <c r="B30" s="19" t="s">
        <v>95</v>
      </c>
      <c r="C30" s="51">
        <v>0.12997281799999999</v>
      </c>
    </row>
    <row r="31" spans="1:8" ht="15.75" customHeight="1" x14ac:dyDescent="0.25">
      <c r="B31" s="19" t="s">
        <v>96</v>
      </c>
      <c r="C31" s="51">
        <v>6.0292912999999997E-2</v>
      </c>
    </row>
    <row r="32" spans="1:8" ht="15.75" customHeight="1" x14ac:dyDescent="0.25">
      <c r="B32" s="19" t="s">
        <v>97</v>
      </c>
      <c r="C32" s="51">
        <v>6.2887368999999999E-2</v>
      </c>
    </row>
    <row r="33" spans="2:3" ht="15.75" customHeight="1" x14ac:dyDescent="0.25">
      <c r="B33" s="19" t="s">
        <v>98</v>
      </c>
      <c r="C33" s="51">
        <v>0.164273895</v>
      </c>
    </row>
    <row r="34" spans="2:3" ht="15.75" customHeight="1" x14ac:dyDescent="0.25">
      <c r="B34" s="19" t="s">
        <v>99</v>
      </c>
      <c r="C34" s="51">
        <v>0.17929389600000001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53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53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53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53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5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5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2023-01-17T02:34:27Z</dcterms:modified>
</cp:coreProperties>
</file>