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C9043C61-8A7B-4DDB-A21D-0C9984AFB457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<sst xmlns="http://schemas.openxmlformats.org/spreadsheetml/2006/main" count="2089" uniqueCount="342">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</sst>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55409.916015625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0.64718109130859403</v>
      </c>
    </row>
    <row r="11" spans="1:3" ht="15" customHeight="1" x14ac:dyDescent="0.25">
      <c r="B11" s="5" t="s">
        <v>11</v>
      </c>
      <c r="C11" s="44">
        <v>0.66799999999999993</v>
      </c>
    </row>
    <row r="12" spans="1:3" ht="15" customHeight="1" x14ac:dyDescent="0.25">
      <c r="B12" s="5" t="s">
        <v>12</v>
      </c>
      <c r="C12" s="44">
        <v>0.75800000000000001</v>
      </c>
    </row>
    <row r="13" spans="1:3" ht="15" customHeight="1" x14ac:dyDescent="0.25">
      <c r="B13" s="5" t="s">
        <v>13</v>
      </c>
      <c r="C13" s="44">
        <v>0.26800000000000002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9.8800000000000013E-2</v>
      </c>
    </row>
    <row r="24" spans="1:3" ht="15" customHeight="1" x14ac:dyDescent="0.25">
      <c r="B24" s="15" t="s">
        <v>22</v>
      </c>
      <c r="C24" s="45">
        <v>0.50419999999999998</v>
      </c>
    </row>
    <row r="25" spans="1:3" ht="15" customHeight="1" x14ac:dyDescent="0.25">
      <c r="B25" s="15" t="s">
        <v>23</v>
      </c>
      <c r="C25" s="45">
        <v>0.33889999999999998</v>
      </c>
    </row>
    <row r="26" spans="1:3" ht="15" customHeight="1" x14ac:dyDescent="0.25">
      <c r="B26" s="15" t="s">
        <v>24</v>
      </c>
      <c r="C26" s="45">
        <v>5.8099999999999999E-2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11.215158746277901</v>
      </c>
    </row>
    <row r="38" spans="1:5" ht="15" customHeight="1" x14ac:dyDescent="0.25">
      <c r="B38" s="11" t="s">
        <v>34</v>
      </c>
      <c r="C38" s="43">
        <v>16.079923623550702</v>
      </c>
      <c r="D38" s="12"/>
      <c r="E38" s="13"/>
    </row>
    <row r="39" spans="1:5" ht="15" customHeight="1" x14ac:dyDescent="0.25">
      <c r="B39" s="11" t="s">
        <v>35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99">
        <v>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1.93575E-2</v>
      </c>
      <c r="D45" s="12"/>
    </row>
    <row r="46" spans="1:5" ht="15.75" customHeight="1" x14ac:dyDescent="0.25">
      <c r="B46" s="11" t="s">
        <v>41</v>
      </c>
      <c r="C46" s="45">
        <v>6.8779460000000001E-2</v>
      </c>
      <c r="D46" s="12"/>
    </row>
    <row r="47" spans="1:5" ht="15.75" customHeight="1" x14ac:dyDescent="0.25">
      <c r="B47" s="11" t="s">
        <v>42</v>
      </c>
      <c r="C47" s="45">
        <v>0.15340100000000001</v>
      </c>
      <c r="D47" s="12"/>
      <c r="E47" s="13"/>
    </row>
    <row r="48" spans="1:5" ht="15" customHeight="1" x14ac:dyDescent="0.25">
      <c r="B48" s="11" t="s">
        <v>43</v>
      </c>
      <c r="C48" s="46">
        <v>0.75846203999999995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0.54960799999999999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0.14658528000000001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0.52290927364379902</v>
      </c>
      <c r="C2" s="57">
        <v>0.95</v>
      </c>
      <c r="D2" s="58">
        <v>69.047770440302898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40.127093405065906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587.14420029876032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1.4701821374670201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0.162037549025391</v>
      </c>
      <c r="C10" s="57">
        <v>0.95</v>
      </c>
      <c r="D10" s="58">
        <v>13.25939284886182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0.162037549025391</v>
      </c>
      <c r="C11" s="57">
        <v>0.95</v>
      </c>
      <c r="D11" s="58">
        <v>13.25939284886182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0.162037549025391</v>
      </c>
      <c r="C12" s="57">
        <v>0.95</v>
      </c>
      <c r="D12" s="58">
        <v>13.25939284886182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0.162037549025391</v>
      </c>
      <c r="C13" s="57">
        <v>0.95</v>
      </c>
      <c r="D13" s="58">
        <v>13.25939284886182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0.162037549025391</v>
      </c>
      <c r="C14" s="57">
        <v>0.95</v>
      </c>
      <c r="D14" s="58">
        <v>13.25939284886182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0.162037549025391</v>
      </c>
      <c r="C15" s="57">
        <v>0.95</v>
      </c>
      <c r="D15" s="58">
        <v>13.25939284886182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0.96615864875716684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7.8606899999999993E-2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13.483785833565429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13.483785833565429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0.93173689999999998</v>
      </c>
      <c r="C21" s="57">
        <v>0.95</v>
      </c>
      <c r="D21" s="58">
        <v>17.016109940848349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23.01109674039985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4.4338460403923747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0.2355235218451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0.12637916691357401</v>
      </c>
      <c r="C27" s="57">
        <v>0.95</v>
      </c>
      <c r="D27" s="58">
        <v>18.750061042134512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0.84457583171135597</v>
      </c>
      <c r="C29" s="57">
        <v>0.95</v>
      </c>
      <c r="D29" s="58">
        <v>138.79578001614141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1.831259781706825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5.8989081380000002E-2</v>
      </c>
      <c r="C32" s="57">
        <v>0.95</v>
      </c>
      <c r="D32" s="58">
        <v>2.09991490371478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0.12046129999999999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3.9132363162934806E-3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1.959170672500506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0.78703515497187193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205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0.23400000000000001</v>
      </c>
      <c r="E2" s="62">
        <f>food_insecure</f>
        <v>0.23400000000000001</v>
      </c>
      <c r="F2" s="62">
        <f>food_insecure</f>
        <v>0.23400000000000001</v>
      </c>
      <c r="G2" s="62">
        <f>food_insecure</f>
        <v>0.23400000000000001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0.23400000000000001</v>
      </c>
      <c r="F5" s="62">
        <f>food_insecure</f>
        <v>0.23400000000000001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0.23400000000000001</v>
      </c>
      <c r="F8" s="62">
        <f>food_insecure</f>
        <v>0.23400000000000001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0.23400000000000001</v>
      </c>
      <c r="F9" s="62">
        <f>food_insecure</f>
        <v>0.23400000000000001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0.75800000000000001</v>
      </c>
      <c r="E10" s="62">
        <f>IF(ISBLANK(comm_deliv), frac_children_health_facility,1)</f>
        <v>0.75800000000000001</v>
      </c>
      <c r="F10" s="62">
        <f>IF(ISBLANK(comm_deliv), frac_children_health_facility,1)</f>
        <v>0.75800000000000001</v>
      </c>
      <c r="G10" s="62">
        <f>IF(ISBLANK(comm_deliv), frac_children_health_facility,1)</f>
        <v>0.75800000000000001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0.23400000000000001</v>
      </c>
      <c r="I15" s="62">
        <f>food_insecure</f>
        <v>0.23400000000000001</v>
      </c>
      <c r="J15" s="62">
        <f>food_insecure</f>
        <v>0.23400000000000001</v>
      </c>
      <c r="K15" s="62">
        <f>food_insecure</f>
        <v>0.23400000000000001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0.66799999999999993</v>
      </c>
      <c r="I18" s="62">
        <f>frac_PW_health_facility</f>
        <v>0.66799999999999993</v>
      </c>
      <c r="J18" s="62">
        <f>frac_PW_health_facility</f>
        <v>0.66799999999999993</v>
      </c>
      <c r="K18" s="62">
        <f>frac_PW_health_facility</f>
        <v>0.66799999999999993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0.26800000000000002</v>
      </c>
      <c r="M24" s="62">
        <f>famplan_unmet_need</f>
        <v>0.26800000000000002</v>
      </c>
      <c r="N24" s="62">
        <f>famplan_unmet_need</f>
        <v>0.26800000000000002</v>
      </c>
      <c r="O24" s="62">
        <f>famplan_unmet_need</f>
        <v>0.26800000000000002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0.19021878643188461</v>
      </c>
      <c r="M25" s="62">
        <f>(1-food_insecure)*(0.49)+food_insecure*(0.7)</f>
        <v>0.53913999999999995</v>
      </c>
      <c r="N25" s="62">
        <f>(1-food_insecure)*(0.49)+food_insecure*(0.7)</f>
        <v>0.53913999999999995</v>
      </c>
      <c r="O25" s="62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8.152233704223627E-2</v>
      </c>
      <c r="M26" s="62">
        <f>(1-food_insecure)*(0.21)+food_insecure*(0.3)</f>
        <v>0.23105999999999999</v>
      </c>
      <c r="N26" s="62">
        <f>(1-food_insecure)*(0.21)+food_insecure*(0.3)</f>
        <v>0.23105999999999999</v>
      </c>
      <c r="O26" s="62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8.1077785217285092E-2</v>
      </c>
      <c r="M27" s="62">
        <f>(1-food_insecure)*(0.3)</f>
        <v>0.2298</v>
      </c>
      <c r="N27" s="62">
        <f>(1-food_insecure)*(0.3)</f>
        <v>0.2298</v>
      </c>
      <c r="O27" s="62">
        <f>(1-food_insecure)*(0.3)</f>
        <v>0.2298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0.64718109130859403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9932.0628000000015</v>
      </c>
      <c r="C2" s="50">
        <v>23000</v>
      </c>
      <c r="D2" s="50">
        <v>46000</v>
      </c>
      <c r="E2" s="50">
        <v>1182000</v>
      </c>
      <c r="F2" s="50">
        <v>1003000</v>
      </c>
      <c r="G2" s="17">
        <f t="shared" ref="G2:G16" si="0">C2+D2+E2+F2</f>
        <v>2254000</v>
      </c>
      <c r="H2" s="17">
        <f t="shared" ref="H2:H40" si="1">(B2 + stillbirth*B2/(1000-stillbirth))/(1-abortion)</f>
        <v>11414.320200348877</v>
      </c>
      <c r="I2" s="17">
        <f t="shared" ref="I2:I40" si="2">G2-H2</f>
        <v>2242585.6797996513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5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5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5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5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5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5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5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5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0.15674200299506441</v>
      </c>
    </row>
    <row r="5" spans="1:8" ht="15.75" customHeight="1" x14ac:dyDescent="0.25">
      <c r="B5" s="19" t="s">
        <v>70</v>
      </c>
      <c r="C5" s="51">
        <v>2.5581404940566779E-3</v>
      </c>
    </row>
    <row r="6" spans="1:8" ht="15.75" customHeight="1" x14ac:dyDescent="0.25">
      <c r="B6" s="19" t="s">
        <v>71</v>
      </c>
      <c r="C6" s="51">
        <v>0.18902452665792679</v>
      </c>
    </row>
    <row r="7" spans="1:8" ht="15.75" customHeight="1" x14ac:dyDescent="0.25">
      <c r="B7" s="19" t="s">
        <v>72</v>
      </c>
      <c r="C7" s="51">
        <v>0.43305943212979531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0.1610509257617517</v>
      </c>
    </row>
    <row r="10" spans="1:8" ht="15.75" customHeight="1" x14ac:dyDescent="0.25">
      <c r="B10" s="19" t="s">
        <v>75</v>
      </c>
      <c r="C10" s="51">
        <v>5.7564971961404997E-2</v>
      </c>
    </row>
    <row r="11" spans="1:8" ht="15.75" customHeight="1" x14ac:dyDescent="0.25">
      <c r="B11" s="27" t="s">
        <v>30</v>
      </c>
      <c r="C11" s="47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3.432082295448232E-2</v>
      </c>
      <c r="D14" s="51">
        <v>3.432082295448232E-2</v>
      </c>
      <c r="E14" s="51">
        <v>3.432082295448232E-2</v>
      </c>
      <c r="F14" s="51">
        <v>3.432082295448232E-2</v>
      </c>
    </row>
    <row r="15" spans="1:8" ht="15.75" customHeight="1" x14ac:dyDescent="0.25">
      <c r="B15" s="19" t="s">
        <v>82</v>
      </c>
      <c r="C15" s="51">
        <v>0.140666645243958</v>
      </c>
      <c r="D15" s="51">
        <v>0.140666645243958</v>
      </c>
      <c r="E15" s="51">
        <v>0.140666645243958</v>
      </c>
      <c r="F15" s="51">
        <v>0.140666645243958</v>
      </c>
    </row>
    <row r="16" spans="1:8" ht="15.75" customHeight="1" x14ac:dyDescent="0.25">
      <c r="B16" s="19" t="s">
        <v>83</v>
      </c>
      <c r="C16" s="51">
        <v>3.1096352700361748E-2</v>
      </c>
      <c r="D16" s="51">
        <v>3.1096352700361748E-2</v>
      </c>
      <c r="E16" s="51">
        <v>3.1096352700361748E-2</v>
      </c>
      <c r="F16" s="51">
        <v>3.1096352700361748E-2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4.3005050749764108E-2</v>
      </c>
      <c r="D20" s="51">
        <v>4.3005050749764108E-2</v>
      </c>
      <c r="E20" s="51">
        <v>4.3005050749764108E-2</v>
      </c>
      <c r="F20" s="51">
        <v>4.3005050749764108E-2</v>
      </c>
    </row>
    <row r="21" spans="1:8" ht="15.75" customHeight="1" x14ac:dyDescent="0.25">
      <c r="B21" s="19" t="s">
        <v>88</v>
      </c>
      <c r="C21" s="51">
        <v>0.2127879302138618</v>
      </c>
      <c r="D21" s="51">
        <v>0.2127879302138618</v>
      </c>
      <c r="E21" s="51">
        <v>0.2127879302138618</v>
      </c>
      <c r="F21" s="51">
        <v>0.2127879302138618</v>
      </c>
    </row>
    <row r="22" spans="1:8" ht="15.75" customHeight="1" x14ac:dyDescent="0.25">
      <c r="B22" s="19" t="s">
        <v>89</v>
      </c>
      <c r="C22" s="51">
        <v>0.53812319813757215</v>
      </c>
      <c r="D22" s="51">
        <v>0.53812319813757215</v>
      </c>
      <c r="E22" s="51">
        <v>0.53812319813757215</v>
      </c>
      <c r="F22" s="51">
        <v>0.53812319813757215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5.7343604999999999E-2</v>
      </c>
    </row>
    <row r="27" spans="1:8" ht="15.75" customHeight="1" x14ac:dyDescent="0.25">
      <c r="B27" s="19" t="s">
        <v>92</v>
      </c>
      <c r="C27" s="51">
        <v>1.4167997E-2</v>
      </c>
    </row>
    <row r="28" spans="1:8" ht="15.75" customHeight="1" x14ac:dyDescent="0.25">
      <c r="B28" s="19" t="s">
        <v>93</v>
      </c>
      <c r="C28" s="51">
        <v>0.101559973</v>
      </c>
    </row>
    <row r="29" spans="1:8" ht="15.75" customHeight="1" x14ac:dyDescent="0.25">
      <c r="B29" s="19" t="s">
        <v>94</v>
      </c>
      <c r="C29" s="51">
        <v>0.21960849700000001</v>
      </c>
    </row>
    <row r="30" spans="1:8" ht="15.75" customHeight="1" x14ac:dyDescent="0.25">
      <c r="B30" s="19" t="s">
        <v>95</v>
      </c>
      <c r="C30" s="51">
        <v>5.5062585999999997E-2</v>
      </c>
    </row>
    <row r="31" spans="1:8" ht="15.75" customHeight="1" x14ac:dyDescent="0.25">
      <c r="B31" s="19" t="s">
        <v>96</v>
      </c>
      <c r="C31" s="51">
        <v>0.14229177300000001</v>
      </c>
    </row>
    <row r="32" spans="1:8" ht="15.75" customHeight="1" x14ac:dyDescent="0.25">
      <c r="B32" s="19" t="s">
        <v>97</v>
      </c>
      <c r="C32" s="51">
        <v>3.0837276E-2</v>
      </c>
    </row>
    <row r="33" spans="2:3" ht="15.75" customHeight="1" x14ac:dyDescent="0.25">
      <c r="B33" s="19" t="s">
        <v>98</v>
      </c>
      <c r="C33" s="51">
        <v>8.2024560999999996E-2</v>
      </c>
    </row>
    <row r="34" spans="2:3" ht="15.75" customHeight="1" x14ac:dyDescent="0.25">
      <c r="B34" s="19" t="s">
        <v>99</v>
      </c>
      <c r="C34" s="51">
        <v>0.29710373299999998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104</v>
      </c>
      <c r="C4" s="53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105</v>
      </c>
      <c r="C5" s="53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109</v>
      </c>
      <c r="C10" s="53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110</v>
      </c>
      <c r="C11" s="53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5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5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2023-01-17T02:35:17Z</dcterms:modified>
</cp:coreProperties>
</file>