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5BF2A64E-92F0-418A-AF13-885C5F748DC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<sst xmlns="http://schemas.openxmlformats.org/spreadsheetml/2006/main" count="2089" uniqueCount="342">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</sst>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180485.173828125</v>
      </c>
    </row>
    <row r="8" spans="1:3" ht="15" customHeight="1" x14ac:dyDescent="0.25">
      <c r="B8" s="5" t="s">
        <v>8</v>
      </c>
      <c r="C8" s="44">
        <v>0.307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0.63727569580078092</v>
      </c>
    </row>
    <row r="11" spans="1:3" ht="15" customHeight="1" x14ac:dyDescent="0.25">
      <c r="B11" s="5" t="s">
        <v>11</v>
      </c>
      <c r="C11" s="44">
        <v>0.76700000000000002</v>
      </c>
    </row>
    <row r="12" spans="1:3" ht="15" customHeight="1" x14ac:dyDescent="0.25">
      <c r="B12" s="5" t="s">
        <v>12</v>
      </c>
      <c r="C12" s="44">
        <v>0.70900000000000007</v>
      </c>
    </row>
    <row r="13" spans="1:3" ht="15" customHeight="1" x14ac:dyDescent="0.25">
      <c r="B13" s="5" t="s">
        <v>13</v>
      </c>
      <c r="C13" s="44">
        <v>0.53900000000000003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0.05</v>
      </c>
    </row>
    <row r="24" spans="1:3" ht="15" customHeight="1" x14ac:dyDescent="0.25">
      <c r="B24" s="15" t="s">
        <v>22</v>
      </c>
      <c r="C24" s="45">
        <v>0.46779999999999999</v>
      </c>
    </row>
    <row r="25" spans="1:3" ht="15" customHeight="1" x14ac:dyDescent="0.25">
      <c r="B25" s="15" t="s">
        <v>23</v>
      </c>
      <c r="C25" s="45">
        <v>0.38690000000000002</v>
      </c>
    </row>
    <row r="26" spans="1:3" ht="15" customHeight="1" x14ac:dyDescent="0.25">
      <c r="B26" s="15" t="s">
        <v>24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0.24582180170454701</v>
      </c>
    </row>
    <row r="30" spans="1:3" ht="14.25" customHeight="1" x14ac:dyDescent="0.25">
      <c r="B30" s="25" t="s">
        <v>27</v>
      </c>
      <c r="C30" s="100">
        <v>9.06282834806207E-2</v>
      </c>
    </row>
    <row r="31" spans="1:3" ht="14.25" customHeight="1" x14ac:dyDescent="0.25">
      <c r="B31" s="25" t="s">
        <v>28</v>
      </c>
      <c r="C31" s="100">
        <v>0.12440493626162399</v>
      </c>
    </row>
    <row r="32" spans="1:3" ht="14.25" customHeight="1" x14ac:dyDescent="0.25">
      <c r="B32" s="25" t="s">
        <v>29</v>
      </c>
      <c r="C32" s="100">
        <v>0.53914497855320898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19.580978501699999</v>
      </c>
    </row>
    <row r="38" spans="1:5" ht="15" customHeight="1" x14ac:dyDescent="0.25">
      <c r="B38" s="11" t="s">
        <v>34</v>
      </c>
      <c r="C38" s="43">
        <v>38.072024953266101</v>
      </c>
      <c r="D38" s="12"/>
      <c r="E38" s="13"/>
    </row>
    <row r="39" spans="1:5" ht="15" customHeight="1" x14ac:dyDescent="0.25">
      <c r="B39" s="11" t="s">
        <v>35</v>
      </c>
      <c r="C39" s="43">
        <v>44.218851796859497</v>
      </c>
      <c r="D39" s="12"/>
      <c r="E39" s="12"/>
    </row>
    <row r="40" spans="1:5" ht="15" customHeight="1" x14ac:dyDescent="0.25">
      <c r="B40" s="11" t="s">
        <v>36</v>
      </c>
      <c r="C40" s="99">
        <v>1.42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2.7041200000000001E-2</v>
      </c>
      <c r="D45" s="12"/>
    </row>
    <row r="46" spans="1:5" ht="15.75" customHeight="1" x14ac:dyDescent="0.25">
      <c r="B46" s="11" t="s">
        <v>41</v>
      </c>
      <c r="C46" s="45">
        <v>9.3508300000000003E-2</v>
      </c>
      <c r="D46" s="12"/>
    </row>
    <row r="47" spans="1:5" ht="15.75" customHeight="1" x14ac:dyDescent="0.25">
      <c r="B47" s="11" t="s">
        <v>42</v>
      </c>
      <c r="C47" s="45">
        <v>0.23620360000000001</v>
      </c>
      <c r="D47" s="12"/>
      <c r="E47" s="13"/>
    </row>
    <row r="48" spans="1:5" ht="15" customHeight="1" x14ac:dyDescent="0.25">
      <c r="B48" s="11" t="s">
        <v>43</v>
      </c>
      <c r="C48" s="46">
        <v>0.64324690000000007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0.595418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0.59569617038983091</v>
      </c>
      <c r="C2" s="57">
        <v>0.95</v>
      </c>
      <c r="D2" s="58">
        <v>40.561070613111141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42.580683844805243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140.5387212287504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0.54921846093538751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0.18459253311986901</v>
      </c>
      <c r="C10" s="57">
        <v>0.95</v>
      </c>
      <c r="D10" s="58">
        <v>13.598395744825829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0.18459253311986901</v>
      </c>
      <c r="C11" s="57">
        <v>0.95</v>
      </c>
      <c r="D11" s="58">
        <v>13.598395744825829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0.18459253311986901</v>
      </c>
      <c r="C12" s="57">
        <v>0.95</v>
      </c>
      <c r="D12" s="58">
        <v>13.598395744825829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0.18459253311986901</v>
      </c>
      <c r="C13" s="57">
        <v>0.95</v>
      </c>
      <c r="D13" s="58">
        <v>13.598395744825829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0.18459253311986901</v>
      </c>
      <c r="C14" s="57">
        <v>0.95</v>
      </c>
      <c r="D14" s="58">
        <v>13.598395744825829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0.18459253311986901</v>
      </c>
      <c r="C15" s="57">
        <v>0.95</v>
      </c>
      <c r="D15" s="58">
        <v>13.598395744825829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0.33763848267590918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0.59701539999999997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0.73</v>
      </c>
      <c r="C18" s="57">
        <v>0.95</v>
      </c>
      <c r="D18" s="58">
        <v>3.3223485837494819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3.3223485837494819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0.48521710000000001</v>
      </c>
      <c r="C21" s="57">
        <v>0.95</v>
      </c>
      <c r="D21" s="58">
        <v>5.0226201787989284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23.23689431241996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4.4977193243106921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0.12265269332089999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0.14397064565880299</v>
      </c>
      <c r="C27" s="57">
        <v>0.95</v>
      </c>
      <c r="D27" s="58">
        <v>19.667951390170739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0.53519007825966902</v>
      </c>
      <c r="C29" s="57">
        <v>0.95</v>
      </c>
      <c r="D29" s="58">
        <v>73.779165565353139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2.1818074410904882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6.0000000000000001E-3</v>
      </c>
      <c r="C32" s="57">
        <v>0.95</v>
      </c>
      <c r="D32" s="58">
        <v>0.6799284291458918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0.25466349999999999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0.64017539999999995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1.0554890000000001E-2</v>
      </c>
      <c r="C38" s="57">
        <v>0.95</v>
      </c>
      <c r="D38" s="58">
        <v>3.7635013828042281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0.64551727203571696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205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0.307</v>
      </c>
      <c r="E2" s="62">
        <f>food_insecure</f>
        <v>0.307</v>
      </c>
      <c r="F2" s="62">
        <f>food_insecure</f>
        <v>0.307</v>
      </c>
      <c r="G2" s="62">
        <f>food_insecure</f>
        <v>0.307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0.307</v>
      </c>
      <c r="F5" s="62">
        <f>food_insecure</f>
        <v>0.307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0.307</v>
      </c>
      <c r="F8" s="62">
        <f>food_insecure</f>
        <v>0.307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0.307</v>
      </c>
      <c r="F9" s="62">
        <f>food_insecure</f>
        <v>0.307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0.70900000000000007</v>
      </c>
      <c r="E10" s="62">
        <f>IF(ISBLANK(comm_deliv), frac_children_health_facility,1)</f>
        <v>0.70900000000000007</v>
      </c>
      <c r="F10" s="62">
        <f>IF(ISBLANK(comm_deliv), frac_children_health_facility,1)</f>
        <v>0.70900000000000007</v>
      </c>
      <c r="G10" s="62">
        <f>IF(ISBLANK(comm_deliv), frac_children_health_facility,1)</f>
        <v>0.70900000000000007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0.307</v>
      </c>
      <c r="I15" s="62">
        <f>food_insecure</f>
        <v>0.307</v>
      </c>
      <c r="J15" s="62">
        <f>food_insecure</f>
        <v>0.307</v>
      </c>
      <c r="K15" s="62">
        <f>food_insecure</f>
        <v>0.307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0.76700000000000002</v>
      </c>
      <c r="I18" s="62">
        <f>frac_PW_health_facility</f>
        <v>0.76700000000000002</v>
      </c>
      <c r="J18" s="62">
        <f>frac_PW_health_facility</f>
        <v>0.76700000000000002</v>
      </c>
      <c r="K18" s="62">
        <f>frac_PW_health_facility</f>
        <v>0.76700000000000002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0.53900000000000003</v>
      </c>
      <c r="M24" s="62">
        <f>famplan_unmet_need</f>
        <v>0.53900000000000003</v>
      </c>
      <c r="N24" s="62">
        <f>famplan_unmet_need</f>
        <v>0.53900000000000003</v>
      </c>
      <c r="O24" s="62">
        <f>famplan_unmet_need</f>
        <v>0.53900000000000003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0.20111974494934101</v>
      </c>
      <c r="M25" s="62">
        <f>(1-food_insecure)*(0.49)+food_insecure*(0.7)</f>
        <v>0.55447000000000002</v>
      </c>
      <c r="N25" s="62">
        <f>(1-food_insecure)*(0.49)+food_insecure*(0.7)</f>
        <v>0.55447000000000002</v>
      </c>
      <c r="O25" s="62">
        <f>(1-food_insecure)*(0.49)+food_insecure*(0.7)</f>
        <v>0.55447000000000002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8.6194176406860445E-2</v>
      </c>
      <c r="M26" s="62">
        <f>(1-food_insecure)*(0.21)+food_insecure*(0.3)</f>
        <v>0.23763000000000001</v>
      </c>
      <c r="N26" s="62">
        <f>(1-food_insecure)*(0.21)+food_insecure*(0.3)</f>
        <v>0.23763000000000001</v>
      </c>
      <c r="O26" s="62">
        <f>(1-food_insecure)*(0.21)+food_insecure*(0.3)</f>
        <v>0.23763000000000001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7.5410382843017654E-2</v>
      </c>
      <c r="M27" s="62">
        <f>(1-food_insecure)*(0.3)</f>
        <v>0.2079</v>
      </c>
      <c r="N27" s="62">
        <f>(1-food_insecure)*(0.3)</f>
        <v>0.2079</v>
      </c>
      <c r="O27" s="62">
        <f>(1-food_insecure)*(0.3)</f>
        <v>0.2079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0.63727569580078092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47151.104800000001</v>
      </c>
      <c r="C2" s="50">
        <v>77000</v>
      </c>
      <c r="D2" s="50">
        <v>125000</v>
      </c>
      <c r="E2" s="50">
        <v>553000</v>
      </c>
      <c r="F2" s="50">
        <v>394000</v>
      </c>
      <c r="G2" s="17">
        <f t="shared" ref="G2:G16" si="0">C2+D2+E2+F2</f>
        <v>1149000</v>
      </c>
      <c r="H2" s="17">
        <f t="shared" ref="H2:H40" si="1">(B2 + stillbirth*B2/(1000-stillbirth))/(1-abortion)</f>
        <v>54285.213600296796</v>
      </c>
      <c r="I2" s="17">
        <f t="shared" ref="I2:I40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5.1399448877273669E-3</v>
      </c>
    </row>
    <row r="4" spans="1:8" ht="15.75" customHeight="1" x14ac:dyDescent="0.25">
      <c r="B4" s="19" t="s">
        <v>69</v>
      </c>
      <c r="C4" s="51">
        <v>0.17885695358990869</v>
      </c>
    </row>
    <row r="5" spans="1:8" ht="15.75" customHeight="1" x14ac:dyDescent="0.25">
      <c r="B5" s="19" t="s">
        <v>70</v>
      </c>
      <c r="C5" s="51">
        <v>7.2927737972553835E-2</v>
      </c>
    </row>
    <row r="6" spans="1:8" ht="15.75" customHeight="1" x14ac:dyDescent="0.25">
      <c r="B6" s="19" t="s">
        <v>71</v>
      </c>
      <c r="C6" s="51">
        <v>0.29921194251551653</v>
      </c>
    </row>
    <row r="7" spans="1:8" ht="15.75" customHeight="1" x14ac:dyDescent="0.25">
      <c r="B7" s="19" t="s">
        <v>72</v>
      </c>
      <c r="C7" s="51">
        <v>0.21809755287752239</v>
      </c>
    </row>
    <row r="8" spans="1:8" ht="15.75" customHeight="1" x14ac:dyDescent="0.25">
      <c r="B8" s="19" t="s">
        <v>73</v>
      </c>
      <c r="C8" s="51">
        <v>6.7183219484746081E-3</v>
      </c>
    </row>
    <row r="9" spans="1:8" ht="15.75" customHeight="1" x14ac:dyDescent="0.25">
      <c r="B9" s="19" t="s">
        <v>74</v>
      </c>
      <c r="C9" s="51">
        <v>0.12649539606149521</v>
      </c>
    </row>
    <row r="10" spans="1:8" ht="15.75" customHeight="1" x14ac:dyDescent="0.25">
      <c r="B10" s="19" t="s">
        <v>75</v>
      </c>
      <c r="C10" s="51">
        <v>9.2552150146801349E-2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0.15723698375343631</v>
      </c>
      <c r="D14" s="51">
        <v>0.15723698375343631</v>
      </c>
      <c r="E14" s="51">
        <v>0.15723698375343631</v>
      </c>
      <c r="F14" s="51">
        <v>0.15723698375343631</v>
      </c>
    </row>
    <row r="15" spans="1:8" ht="15.75" customHeight="1" x14ac:dyDescent="0.25">
      <c r="B15" s="19" t="s">
        <v>82</v>
      </c>
      <c r="C15" s="51">
        <v>0.31152954313869519</v>
      </c>
      <c r="D15" s="51">
        <v>0.31152954313869519</v>
      </c>
      <c r="E15" s="51">
        <v>0.31152954313869519</v>
      </c>
      <c r="F15" s="51">
        <v>0.31152954313869519</v>
      </c>
    </row>
    <row r="16" spans="1:8" ht="15.75" customHeight="1" x14ac:dyDescent="0.25">
      <c r="B16" s="19" t="s">
        <v>83</v>
      </c>
      <c r="C16" s="51">
        <v>3.4838416918565179E-2</v>
      </c>
      <c r="D16" s="51">
        <v>3.4838416918565179E-2</v>
      </c>
      <c r="E16" s="51">
        <v>3.4838416918565179E-2</v>
      </c>
      <c r="F16" s="51">
        <v>3.4838416918565179E-2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2.5166780822439401E-2</v>
      </c>
      <c r="D19" s="51">
        <v>2.5166780822439401E-2</v>
      </c>
      <c r="E19" s="51">
        <v>2.5166780822439401E-2</v>
      </c>
      <c r="F19" s="51">
        <v>2.5166780822439401E-2</v>
      </c>
    </row>
    <row r="20" spans="1:8" ht="15.75" customHeight="1" x14ac:dyDescent="0.25">
      <c r="B20" s="19" t="s">
        <v>87</v>
      </c>
      <c r="C20" s="51">
        <v>5.9350215094454914E-3</v>
      </c>
      <c r="D20" s="51">
        <v>5.9350215094454914E-3</v>
      </c>
      <c r="E20" s="51">
        <v>5.9350215094454914E-3</v>
      </c>
      <c r="F20" s="51">
        <v>5.9350215094454914E-3</v>
      </c>
    </row>
    <row r="21" spans="1:8" ht="15.75" customHeight="1" x14ac:dyDescent="0.25">
      <c r="B21" s="19" t="s">
        <v>88</v>
      </c>
      <c r="C21" s="51">
        <v>0.1361271296429537</v>
      </c>
      <c r="D21" s="51">
        <v>0.1361271296429537</v>
      </c>
      <c r="E21" s="51">
        <v>0.1361271296429537</v>
      </c>
      <c r="F21" s="51">
        <v>0.1361271296429537</v>
      </c>
    </row>
    <row r="22" spans="1:8" ht="15.75" customHeight="1" x14ac:dyDescent="0.25">
      <c r="B22" s="19" t="s">
        <v>89</v>
      </c>
      <c r="C22" s="51">
        <v>0.32916612421446489</v>
      </c>
      <c r="D22" s="51">
        <v>0.32916612421446489</v>
      </c>
      <c r="E22" s="51">
        <v>0.32916612421446489</v>
      </c>
      <c r="F22" s="51">
        <v>0.32916612421446489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4.8008347E-2</v>
      </c>
    </row>
    <row r="27" spans="1:8" ht="15.75" customHeight="1" x14ac:dyDescent="0.25">
      <c r="B27" s="19" t="s">
        <v>92</v>
      </c>
      <c r="C27" s="51">
        <v>1.9052040999999999E-2</v>
      </c>
    </row>
    <row r="28" spans="1:8" ht="15.75" customHeight="1" x14ac:dyDescent="0.25">
      <c r="B28" s="19" t="s">
        <v>93</v>
      </c>
      <c r="C28" s="51">
        <v>0.22942046699999999</v>
      </c>
    </row>
    <row r="29" spans="1:8" ht="15.75" customHeight="1" x14ac:dyDescent="0.25">
      <c r="B29" s="19" t="s">
        <v>94</v>
      </c>
      <c r="C29" s="51">
        <v>0.138432112</v>
      </c>
    </row>
    <row r="30" spans="1:8" ht="15.75" customHeight="1" x14ac:dyDescent="0.25">
      <c r="B30" s="19" t="s">
        <v>95</v>
      </c>
      <c r="C30" s="51">
        <v>5.0081873999999998E-2</v>
      </c>
    </row>
    <row r="31" spans="1:8" ht="15.75" customHeight="1" x14ac:dyDescent="0.25">
      <c r="B31" s="19" t="s">
        <v>96</v>
      </c>
      <c r="C31" s="51">
        <v>7.0297943000000002E-2</v>
      </c>
    </row>
    <row r="32" spans="1:8" ht="15.75" customHeight="1" x14ac:dyDescent="0.25">
      <c r="B32" s="19" t="s">
        <v>97</v>
      </c>
      <c r="C32" s="51">
        <v>0.149011013</v>
      </c>
    </row>
    <row r="33" spans="2:3" ht="15.75" customHeight="1" x14ac:dyDescent="0.25">
      <c r="B33" s="19" t="s">
        <v>98</v>
      </c>
      <c r="C33" s="51">
        <v>0.122429312</v>
      </c>
    </row>
    <row r="34" spans="2:3" ht="15.75" customHeight="1" x14ac:dyDescent="0.25">
      <c r="B34" s="19" t="s">
        <v>99</v>
      </c>
      <c r="C34" s="51">
        <v>0.17326689100000001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104</v>
      </c>
      <c r="C4" s="53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105</v>
      </c>
      <c r="C5" s="53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109</v>
      </c>
      <c r="C10" s="53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110</v>
      </c>
      <c r="C11" s="53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5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5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0.64547157287597701</v>
      </c>
      <c r="D2" s="53">
        <v>0.48992069999999999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0.14118583500385301</v>
      </c>
      <c r="D3" s="53">
        <v>0.14179639999999999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>
        <v>0</v>
      </c>
    </row>
    <row r="5" spans="1:7" x14ac:dyDescent="0.25">
      <c r="B5" s="3" t="s">
        <v>122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2023-01-17T02:35:28Z</dcterms:modified>
</cp:coreProperties>
</file>