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F4BD112-65E6-4171-BA6D-CB20F7D909F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<sst xmlns="http://schemas.openxmlformats.org/spreadsheetml/2006/main" count="2089" uniqueCount="342">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</sst>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25245.459716796911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0.77800000000000002</v>
      </c>
    </row>
    <row r="13" spans="1:3" ht="15" customHeight="1" x14ac:dyDescent="0.25">
      <c r="B13" s="5" t="s">
        <v>13</v>
      </c>
      <c r="C13" s="44">
        <v>0.60599999999999998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99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9.9094000000000005E-3</v>
      </c>
      <c r="D45" s="12"/>
    </row>
    <row r="46" spans="1:5" ht="15.75" customHeight="1" x14ac:dyDescent="0.25">
      <c r="B46" s="11" t="s">
        <v>41</v>
      </c>
      <c r="C46" s="45">
        <v>4.476281E-2</v>
      </c>
      <c r="D46" s="12"/>
    </row>
    <row r="47" spans="1:5" ht="15.75" customHeight="1" x14ac:dyDescent="0.25">
      <c r="B47" s="11" t="s">
        <v>42</v>
      </c>
      <c r="C47" s="45">
        <v>2.4600799999999999E-2</v>
      </c>
      <c r="D47" s="12"/>
      <c r="E47" s="13"/>
    </row>
    <row r="48" spans="1:5" ht="15" customHeight="1" x14ac:dyDescent="0.25">
      <c r="B48" s="11" t="s">
        <v>43</v>
      </c>
      <c r="C48" s="46">
        <v>0.92072699000000002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0.57259000000000004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0.45269825800000002</v>
      </c>
      <c r="C2" s="57">
        <v>0.95</v>
      </c>
      <c r="D2" s="58">
        <v>57.302229105544832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39.863831220809203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403.00131444088152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1.0977307885533421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0.14028077119999999</v>
      </c>
      <c r="C10" s="57">
        <v>0.95</v>
      </c>
      <c r="D10" s="58">
        <v>12.99613066460511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0.14028077119999999</v>
      </c>
      <c r="C11" s="57">
        <v>0.95</v>
      </c>
      <c r="D11" s="58">
        <v>12.99613066460511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0.14028077119999999</v>
      </c>
      <c r="C12" s="57">
        <v>0.95</v>
      </c>
      <c r="D12" s="58">
        <v>12.99613066460511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0.14028077119999999</v>
      </c>
      <c r="C13" s="57">
        <v>0.95</v>
      </c>
      <c r="D13" s="58">
        <v>12.99613066460511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0.14028077119999999</v>
      </c>
      <c r="C14" s="57">
        <v>0.95</v>
      </c>
      <c r="D14" s="58">
        <v>12.99613066460511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0.14028077119999999</v>
      </c>
      <c r="C15" s="57">
        <v>0.95</v>
      </c>
      <c r="D15" s="58">
        <v>12.99613066460511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0.70289646450045573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9.2940558205318631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9.2940558205318631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0.80500000000000005</v>
      </c>
      <c r="C21" s="57">
        <v>0.95</v>
      </c>
      <c r="D21" s="58">
        <v>17.806239734868129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22.41875682582225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4.2693071752319298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0.20348709500000001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0.1094102392</v>
      </c>
      <c r="C27" s="57">
        <v>0.95</v>
      </c>
      <c r="D27" s="58">
        <v>18.370182834175559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0.98167939343542798</v>
      </c>
      <c r="C29" s="57">
        <v>0.95</v>
      </c>
      <c r="D29" s="58">
        <v>111.9883457710268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1.255919796850113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1.507574989137179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5.6275122920448464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0.84902417675194297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1.0999999999999999E-2</v>
      </c>
      <c r="E2" s="62">
        <f>food_insecure</f>
        <v>1.0999999999999999E-2</v>
      </c>
      <c r="F2" s="62">
        <f>food_insecure</f>
        <v>1.0999999999999999E-2</v>
      </c>
      <c r="G2" s="62">
        <f>food_insecure</f>
        <v>1.0999999999999999E-2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1.0999999999999999E-2</v>
      </c>
      <c r="F5" s="62">
        <f>food_insecure</f>
        <v>1.0999999999999999E-2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1.0999999999999999E-2</v>
      </c>
      <c r="F8" s="62">
        <f>food_insecure</f>
        <v>1.0999999999999999E-2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1.0999999999999999E-2</v>
      </c>
      <c r="F9" s="62">
        <f>food_insecure</f>
        <v>1.0999999999999999E-2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0.77800000000000002</v>
      </c>
      <c r="E10" s="62">
        <f>IF(ISBLANK(comm_deliv), frac_children_health_facility,1)</f>
        <v>0.77800000000000002</v>
      </c>
      <c r="F10" s="62">
        <f>IF(ISBLANK(comm_deliv), frac_children_health_facility,1)</f>
        <v>0.77800000000000002</v>
      </c>
      <c r="G10" s="62">
        <f>IF(ISBLANK(comm_deliv), frac_children_health_facility,1)</f>
        <v>0.77800000000000002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1.0999999999999999E-2</v>
      </c>
      <c r="I15" s="62">
        <f>food_insecure</f>
        <v>1.0999999999999999E-2</v>
      </c>
      <c r="J15" s="62">
        <f>food_insecure</f>
        <v>1.0999999999999999E-2</v>
      </c>
      <c r="K15" s="62">
        <f>food_insecure</f>
        <v>1.0999999999999999E-2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0.60599999999999998</v>
      </c>
      <c r="M24" s="62">
        <f>famplan_unmet_need</f>
        <v>0.60599999999999998</v>
      </c>
      <c r="N24" s="62">
        <f>famplan_unmet_need</f>
        <v>0.60599999999999998</v>
      </c>
      <c r="O24" s="62">
        <f>famplan_unmet_need</f>
        <v>0.60599999999999998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9.3145118106079255E-2</v>
      </c>
      <c r="M25" s="62">
        <f>(1-food_insecure)*(0.49)+food_insecure*(0.7)</f>
        <v>0.49230999999999997</v>
      </c>
      <c r="N25" s="62">
        <f>(1-food_insecure)*(0.49)+food_insecure*(0.7)</f>
        <v>0.49230999999999997</v>
      </c>
      <c r="O25" s="62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3.9919336331176822E-2</v>
      </c>
      <c r="M26" s="62">
        <f>(1-food_insecure)*(0.21)+food_insecure*(0.3)</f>
        <v>0.21098999999999998</v>
      </c>
      <c r="N26" s="62">
        <f>(1-food_insecure)*(0.21)+food_insecure*(0.3)</f>
        <v>0.21098999999999998</v>
      </c>
      <c r="O26" s="62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5.6135679840087972E-2</v>
      </c>
      <c r="M27" s="62">
        <f>(1-food_insecure)*(0.3)</f>
        <v>0.29669999999999996</v>
      </c>
      <c r="N27" s="62">
        <f>(1-food_insecure)*(0.3)</f>
        <v>0.29669999999999996</v>
      </c>
      <c r="O27" s="62">
        <f>(1-food_insecure)*(0.3)</f>
        <v>0.29669999999999996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0.81079986572265594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4700.9477999999999</v>
      </c>
      <c r="C2" s="50">
        <v>10000</v>
      </c>
      <c r="D2" s="50">
        <v>15600</v>
      </c>
      <c r="E2" s="50">
        <v>13500</v>
      </c>
      <c r="F2" s="50">
        <v>10200</v>
      </c>
      <c r="G2" s="17">
        <f t="shared" ref="G2:G16" si="0">C2+D2+E2+F2</f>
        <v>49300</v>
      </c>
      <c r="H2" s="17">
        <f t="shared" ref="H2:H40" si="1">(B2 + stillbirth*B2/(1000-stillbirth))/(1-abortion)</f>
        <v>5389.163221010951</v>
      </c>
      <c r="I2" s="17">
        <f t="shared" ref="I2:I40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0.1099098311207016</v>
      </c>
    </row>
    <row r="5" spans="1:8" ht="15.75" customHeight="1" x14ac:dyDescent="0.25">
      <c r="B5" s="19" t="s">
        <v>70</v>
      </c>
      <c r="C5" s="51">
        <v>5.0164789484858682E-2</v>
      </c>
    </row>
    <row r="6" spans="1:8" ht="15.75" customHeight="1" x14ac:dyDescent="0.25">
      <c r="B6" s="19" t="s">
        <v>71</v>
      </c>
      <c r="C6" s="51">
        <v>0.11449268097059249</v>
      </c>
    </row>
    <row r="7" spans="1:8" ht="15.75" customHeight="1" x14ac:dyDescent="0.25">
      <c r="B7" s="19" t="s">
        <v>72</v>
      </c>
      <c r="C7" s="51">
        <v>0.40230068992180468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0.23932824963981991</v>
      </c>
    </row>
    <row r="10" spans="1:8" ht="15.75" customHeight="1" x14ac:dyDescent="0.25">
      <c r="B10" s="19" t="s">
        <v>75</v>
      </c>
      <c r="C10" s="51">
        <v>8.380375886222266E-2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9.9898883971125091E-2</v>
      </c>
      <c r="D14" s="51">
        <v>9.9898883971125091E-2</v>
      </c>
      <c r="E14" s="51">
        <v>9.9898883971125091E-2</v>
      </c>
      <c r="F14" s="51">
        <v>9.9898883971125091E-2</v>
      </c>
    </row>
    <row r="15" spans="1:8" ht="15.75" customHeight="1" x14ac:dyDescent="0.25">
      <c r="B15" s="19" t="s">
        <v>82</v>
      </c>
      <c r="C15" s="51">
        <v>0.1530584244261273</v>
      </c>
      <c r="D15" s="51">
        <v>0.1530584244261273</v>
      </c>
      <c r="E15" s="51">
        <v>0.1530584244261273</v>
      </c>
      <c r="F15" s="51">
        <v>0.1530584244261273</v>
      </c>
    </row>
    <row r="16" spans="1:8" ht="15.75" customHeight="1" x14ac:dyDescent="0.25">
      <c r="B16" s="19" t="s">
        <v>83</v>
      </c>
      <c r="C16" s="51">
        <v>2.4333016825420179E-2</v>
      </c>
      <c r="D16" s="51">
        <v>2.4333016825420179E-2</v>
      </c>
      <c r="E16" s="51">
        <v>2.4333016825420179E-2</v>
      </c>
      <c r="F16" s="51">
        <v>2.4333016825420179E-2</v>
      </c>
    </row>
    <row r="17" spans="1:8" ht="15.75" customHeight="1" x14ac:dyDescent="0.25">
      <c r="B17" s="19" t="s">
        <v>84</v>
      </c>
      <c r="C17" s="51">
        <v>0.1640592371040839</v>
      </c>
      <c r="D17" s="51">
        <v>0.1640592371040839</v>
      </c>
      <c r="E17" s="51">
        <v>0.1640592371040839</v>
      </c>
      <c r="F17" s="51">
        <v>0.1640592371040839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0.11078580141699119</v>
      </c>
      <c r="D21" s="51">
        <v>0.11078580141699119</v>
      </c>
      <c r="E21" s="51">
        <v>0.11078580141699119</v>
      </c>
      <c r="F21" s="51">
        <v>0.11078580141699119</v>
      </c>
    </row>
    <row r="22" spans="1:8" ht="15.75" customHeight="1" x14ac:dyDescent="0.25">
      <c r="B22" s="19" t="s">
        <v>89</v>
      </c>
      <c r="C22" s="51">
        <v>0.44786463625625228</v>
      </c>
      <c r="D22" s="51">
        <v>0.44786463625625228</v>
      </c>
      <c r="E22" s="51">
        <v>0.44786463625625228</v>
      </c>
      <c r="F22" s="51">
        <v>0.44786463625625228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4.7837044999999988E-2</v>
      </c>
    </row>
    <row r="27" spans="1:8" ht="15.75" customHeight="1" x14ac:dyDescent="0.25">
      <c r="B27" s="19" t="s">
        <v>92</v>
      </c>
      <c r="C27" s="51">
        <v>1.836863E-2</v>
      </c>
    </row>
    <row r="28" spans="1:8" ht="15.75" customHeight="1" x14ac:dyDescent="0.25">
      <c r="B28" s="19" t="s">
        <v>93</v>
      </c>
      <c r="C28" s="51">
        <v>0.231175139</v>
      </c>
    </row>
    <row r="29" spans="1:8" ht="15.75" customHeight="1" x14ac:dyDescent="0.25">
      <c r="B29" s="19" t="s">
        <v>94</v>
      </c>
      <c r="C29" s="51">
        <v>0.138527135</v>
      </c>
    </row>
    <row r="30" spans="1:8" ht="15.75" customHeight="1" x14ac:dyDescent="0.25">
      <c r="B30" s="19" t="s">
        <v>95</v>
      </c>
      <c r="C30" s="51">
        <v>4.9111505E-2</v>
      </c>
    </row>
    <row r="31" spans="1:8" ht="15.75" customHeight="1" x14ac:dyDescent="0.25">
      <c r="B31" s="19" t="s">
        <v>96</v>
      </c>
      <c r="C31" s="51">
        <v>6.9658183999999998E-2</v>
      </c>
    </row>
    <row r="32" spans="1:8" ht="15.75" customHeight="1" x14ac:dyDescent="0.25">
      <c r="B32" s="19" t="s">
        <v>97</v>
      </c>
      <c r="C32" s="51">
        <v>0.14941447299999999</v>
      </c>
    </row>
    <row r="33" spans="2:3" ht="15.75" customHeight="1" x14ac:dyDescent="0.25">
      <c r="B33" s="19" t="s">
        <v>98</v>
      </c>
      <c r="C33" s="51">
        <v>0.122223571</v>
      </c>
    </row>
    <row r="34" spans="2:3" ht="15.75" customHeight="1" x14ac:dyDescent="0.25">
      <c r="B34" s="19" t="s">
        <v>99</v>
      </c>
      <c r="C34" s="51">
        <v>0.173684317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5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5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2023-01-17T02:34:52Z</dcterms:modified>
</cp:coreProperties>
</file>