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109AA3C-E126-4F03-A238-037530A1FC9C}" xr6:coauthVersionLast="47" xr6:coauthVersionMax="47" xr10:uidLastSave="{00000000-0000-0000-0000-000000000000}"/>
  <bookViews>
    <workbookView xWindow="7965" yWindow="2430" windowWidth="27480" windowHeight="16170" tabRatio="961" xr2:uid="{00000000-000D-0000-FFFF-FFFF00000000}"/>
  </bookViews>
  <sheets>
    <sheet name="Donnees pop de l'annee de ref" sheetId="1" r:id="rId1"/>
    <sheet name="Projections démographiques" sheetId="2" r:id="rId2"/>
    <sheet name="Causes de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Dépendances du programme" sheetId="58" r:id="rId10"/>
    <sheet name="Programmes de référence" sheetId="59" state="hidden" r:id="rId11"/>
    <sheet name="Incidence of conditions" sheetId="7" state="hidden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r:id="rId23"/>
    <sheet name="Programs anemia" sheetId="70" state="hidden" r:id="rId24"/>
    <sheet name="Programs wasting" sheetId="71" state="hidden" r:id="rId25"/>
    <sheet name="Programs for children" sheetId="72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C14" i="51" l="1"/>
  <c r="C13" i="51"/>
  <c r="C11" i="51"/>
  <c r="C10" i="51"/>
  <c r="C4" i="51"/>
  <c r="C2" i="5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 s="1"/>
  <c r="A30" i="2"/>
  <c r="A3" i="2"/>
  <c r="A33" i="2"/>
  <c r="A25" i="2"/>
  <c r="A17" i="2"/>
  <c r="A28" i="2"/>
  <c r="A20" i="2"/>
  <c r="A35" i="2"/>
  <c r="A19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I34" i="2" s="1"/>
  <c r="H34" i="2"/>
  <c r="G35" i="2"/>
  <c r="I35" i="2" s="1"/>
  <c r="H35" i="2"/>
  <c r="G36" i="2"/>
  <c r="H36" i="2"/>
  <c r="G37" i="2"/>
  <c r="H37" i="2"/>
  <c r="I37" i="2" s="1"/>
  <c r="G38" i="2"/>
  <c r="H38" i="2"/>
  <c r="I38" i="2" s="1"/>
  <c r="G39" i="2"/>
  <c r="I39" i="2" s="1"/>
  <c r="H39" i="2"/>
  <c r="G40" i="2"/>
  <c r="I40" i="2" s="1"/>
  <c r="H40" i="2"/>
  <c r="I24" i="2"/>
  <c r="I17" i="2"/>
  <c r="I28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C8" i="51" s="1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I12" i="2" s="1"/>
  <c r="G13" i="2"/>
  <c r="G14" i="2"/>
  <c r="I14" i="2"/>
  <c r="G15" i="2"/>
  <c r="G2" i="2"/>
  <c r="I2" i="2" s="1"/>
  <c r="I13" i="2"/>
  <c r="I5" i="2" l="1"/>
  <c r="I29" i="2"/>
  <c r="I36" i="2"/>
  <c r="I6" i="2"/>
  <c r="C7" i="51"/>
  <c r="I15" i="2"/>
  <c r="A26" i="2"/>
  <c r="I31" i="2"/>
  <c r="C6" i="51"/>
  <c r="I4" i="2"/>
  <c r="I7" i="2"/>
  <c r="I11" i="2"/>
  <c r="I10" i="2"/>
  <c r="A24" i="2"/>
  <c r="A29" i="2"/>
  <c r="A22" i="2"/>
  <c r="A23" i="2"/>
  <c r="A32" i="2"/>
  <c r="A37" i="2"/>
  <c r="A38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B0B9F558-0EAD-4DB7-BA4B-1F96A927E13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39DB398F-5CA3-4E19-B506-183BA5AD05C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9738D32-4DDE-43B9-B80C-7A88D317F04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27673F2A-39B6-4921-8E70-45E922667434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<sst xmlns="http://schemas.openxmlformats.org/spreadsheetml/2006/main" count="1095" uniqueCount="271">
  <si>
    <t>Condition</t>
  </si>
  <si>
    <t>Broad population group</t>
  </si>
  <si>
    <t>General population</t>
  </si>
  <si>
    <t>IPTp</t>
  </si>
  <si>
    <t>MAM</t>
  </si>
  <si>
    <t>SAM</t>
  </si>
  <si>
    <t>Children 0-59 months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</si>
  <si>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</si>
  <si>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</si>
  <si>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</si>
  <si>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</si>
  <si>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</si>
  <si>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</si>
  <si>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</si>
  <si>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</si>
  <si>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</si>
  <si>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</si>
  <si>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</si>
  <si>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</si>
  <si>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</si>
  <si>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</si>
  <si>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</si>
  <si>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</si>
  <si>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</si>
  <si>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Extension</t>
  </si>
  <si>
    <t>Management of MAM</t>
  </si>
  <si>
    <t>Community-based</t>
  </si>
  <si>
    <t>x</t>
  </si>
  <si>
    <t>IYCF 3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</si>
  <si>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</si>
  <si>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</si>
  <si>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</si>
  <si>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</si>
  <si>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</si>
  <si>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</si>
  <si>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</si>
  <si>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</si>
  <si>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</si>
  <si>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</si>
  <si>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</si>
  <si>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</si>
  <si>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</si>
  <si>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</si>
  <si>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</si>
  <si>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</si>
  <si>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</si>
  <si>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</si>
  <si>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</si>
  <si>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</si>
  <si>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</si>
  <si>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</si>
  <si>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</si>
  <si>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</si>
  <si>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</si>
  <si>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</si>
  <si>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</si>
  <si>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</si>
  <si>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</si>
  <si>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</si>
  <si>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</si>
  <si>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</si>
  <si>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</si>
  <si>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</si>
  <si>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</si>
  <si>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</si>
  <si>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</si>
  <si>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</si>
  <si>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</si>
  <si>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</si>
  <si>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</si>
  <si>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</si>
  <si>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</si>
  <si>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</si>
  <si>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</si>
  <si>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</si>
  <si>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</si>
  <si>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</si>
  <si>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</si>
  <si>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</si>
  <si>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</si>
  <si>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</si>
  <si>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</si>
  <si>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</si>
  <si>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</si>
  <si>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</si>
  <si>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</si>
  <si>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</si>
  <si>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</si>
  <si>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</si>
  <si>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</si>
  <si>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</si>
  <si>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Données de l'année de référence</t>
  </si>
  <si>
    <t>Années de projection</t>
  </si>
  <si>
    <t>Année de référence (année de début de la projection)</t>
  </si>
  <si>
    <t>Fin d'année</t>
  </si>
  <si>
    <t>Données sur la population</t>
  </si>
  <si>
    <t>Population des enfants de moins de 5 ans</t>
  </si>
  <si>
    <t>Pourcentage de la population en situation d'insécurité alimentaire (pauvre par défaut)</t>
  </si>
  <si>
    <t>Pourcentage de la population exposée au risque de paludisme</t>
  </si>
  <si>
    <t>Fréquentation scolaire (pourcentage de femmes de 15 à 19 ans)</t>
  </si>
  <si>
    <t>Pourcentage de femmes enceintes fréquentant un établissement de santé</t>
  </si>
  <si>
    <t>Pourcentage d'enfants fréquentant un établissement de santé</t>
  </si>
  <si>
    <t>Besoin non satisfait de planification familiale</t>
  </si>
  <si>
    <t>Alimentation</t>
  </si>
  <si>
    <t>Fraction de l'agriculture de subsistance</t>
  </si>
  <si>
    <t>Fraction de personnes consommant du riz comme principal aliment de base</t>
  </si>
  <si>
    <t>Fraction de ceux qui consomment du blé comme principal aliment de base</t>
  </si>
  <si>
    <t>Fraction de la population consommant du maïs comme principal aliment de base</t>
  </si>
  <si>
    <t>Fraction de la population qui consomme d'autres aliments de base comme principale denrée alimentaire</t>
  </si>
  <si>
    <t>Répartition par âge des femmes enceintes</t>
  </si>
  <si>
    <t>Pourcentage de femmes enceintes de 15 à 19 ans</t>
  </si>
  <si>
    <t>Pourcentage de femmes enceintes âgées de 20 à 29 ans</t>
  </si>
  <si>
    <t>Pourcentage de femmes enceintes âgées de 30 à 39 ans</t>
  </si>
  <si>
    <t>Pourcentage de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</si>
  <si>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</si>
  <si>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</si>
  <si>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</si>
  <si>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</si>
  <si>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</si>
  <si>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</si>
  <si>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de l'année de référence et facteurs de risque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</si>
  <si>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</si>
  <si>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</si>
  <si>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</si>
  <si>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</si>
  <si>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</si>
  <si>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</si>
  <si>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</si>
  <si>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</si>
  <si>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avant terme</t>
  </si>
  <si>
    <t>AGA avant terme</t>
  </si>
  <si>
    <t>SGA à terme</t>
  </si>
  <si>
    <t>AGA à terme</t>
  </si>
  <si>
    <t>Incidence de la diarrhée</t>
  </si>
  <si>
    <t>Nombre moyen d'épisodes par an : &lt;1 mois</t>
  </si>
  <si>
    <t>Épisodes moyens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</si>
  <si>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</si>
  <si>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</si>
  <si>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</si>
  <si>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</si>
  <si>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diarrhée grave</t>
  </si>
  <si>
    <t>Pourcentage d'anémie avec carence en fer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</si>
  <si>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</si>
  <si>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</si>
  <si>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</si>
  <si>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</si>
  <si>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</si>
  <si>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</si>
  <si>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</si>
  <si>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</si>
  <si>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</si>
  <si>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</si>
  <si>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</si>
  <si>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Septicémie néonatale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</si>
  <si>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</si>
  <si>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</si>
  <si>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</si>
  <si>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</si>
  <si>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</si>
  <si>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</si>
  <si>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</si>
  <si>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</si>
  <si>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</si>
  <si>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</si>
  <si>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</si>
  <si>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</si>
  <si>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</si>
  <si>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</si>
  <si>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</si>
  <si>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</si>
  <si>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</si>
  <si>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</si>
  <si>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</si>
  <si>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</si>
  <si>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</si>
  <si>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</si>
  <si>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</si>
  <si>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</si>
  <si>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</si>
  <si>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Septicémie</t>
  </si>
  <si>
    <t>Avortement</t>
  </si>
  <si>
    <t>Embolie</t>
  </si>
  <si>
    <t>Autres causes directes</t>
  </si>
  <si>
    <t>Causes indirectes</t>
  </si>
  <si>
    <t>&lt;1 mois</t>
  </si>
  <si>
    <t>Statut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</si>
  <si>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</si>
  <si>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</si>
  <si>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</si>
  <si>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</si>
  <si>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</si>
  <si>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 par rapport à la taille)</t>
  </si>
  <si>
    <t>Normal (score WHZ &gt; -1)</t>
  </si>
  <si>
    <t>Léger (score WHZ entre -2 et -1)</t>
  </si>
  <si>
    <t>MAM (score WHZ entre -3 et -2)</t>
  </si>
  <si>
    <t>SAM (score WHZ &lt; -3)</t>
  </si>
  <si>
    <t>Anémie</t>
  </si>
  <si>
    <t>PW : 15-19 ans</t>
  </si>
  <si>
    <t>PW : 20-29 ans</t>
  </si>
  <si>
    <t>PW : 30-39 ans</t>
  </si>
  <si>
    <t>PW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</si>
  <si>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</si>
  <si>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</si>
  <si>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</si>
  <si>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</si>
  <si>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</si>
  <si>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</si>
  <si>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</si>
  <si>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</si>
  <si>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</si>
  <si>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</si>
  <si>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</si>
  <si>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</si>
  <si>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</si>
  <si>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de 0 à 5 mois</t>
  </si>
  <si>
    <t>Enfants de 6 à 23 mois</t>
  </si>
  <si>
    <t>Moins de cinq ans (décès pour 1 000 naissances)</t>
  </si>
  <si>
    <t>Maternelle (décès pour 1 000 naissances)</t>
  </si>
  <si>
    <t>Paquet IYCF</t>
  </si>
  <si>
    <t>Population cible</t>
  </si>
  <si>
    <t>Établissement de santé</t>
  </si>
  <si>
    <t>Communauté</t>
  </si>
  <si>
    <t>Médias de masse</t>
  </si>
  <si>
    <t>Tous</t>
  </si>
  <si>
    <t>AIFC 1</t>
  </si>
  <si>
    <t>AIFC 2</t>
  </si>
  <si>
    <t>Programme</t>
  </si>
  <si>
    <t>Traitement de la MAS</t>
  </si>
  <si>
    <t>Défaut</t>
  </si>
  <si>
    <t>Ajouter une extension</t>
  </si>
  <si>
    <t>Mode de livraison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</si>
  <si>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</si>
  <si>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</si>
  <si>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</si>
  <si>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</si>
  <si>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en espèces</t>
  </si>
  <si>
    <t>Retardement du clampage du cordon</t>
  </si>
  <si>
    <t>Planification familiale</t>
  </si>
  <si>
    <t>Enrichissement du maïs en AGI</t>
  </si>
  <si>
    <t>Enrichissement du riz en AGI</t>
  </si>
  <si>
    <t>Enrichissement en ACI de la farine de blé</t>
  </si>
  <si>
    <t>IFAS (communauté)</t>
  </si>
  <si>
    <t>IFAS (établissement de santé)</t>
  </si>
  <si>
    <t>IFAS (détaillant)</t>
  </si>
  <si>
    <t>IFAS (école)</t>
  </si>
  <si>
    <t>IFAS pour les femmes enceintes (communauté)</t>
  </si>
  <si>
    <t>IFAS pour les femmes enceintes (établissement de santé)</t>
  </si>
  <si>
    <t>Enrichissement du sel en fer et en iode</t>
  </si>
  <si>
    <t>Soins maternels kangourou</t>
  </si>
  <si>
    <t>Suppléments nutritionnels à base de lipides</t>
  </si>
  <si>
    <t>Moustiquaires imprégnées d'insecticide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</si>
  <si>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</si>
  <si>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</si>
  <si>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</si>
  <si>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</si>
  <si>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</si>
  <si>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</si>
  <si>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</si>
  <si>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</si>
  <si>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</si>
  <si>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</si>
  <si>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</si>
  <si>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</si>
  <si>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</si>
  <si>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</si>
  <si>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</si>
  <si>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Dépendance d'exclusion</t>
  </si>
  <si>
    <t>Dépendance de seuil</t>
  </si>
  <si>
    <t>Courbe avec coût marginal croissant</t>
  </si>
  <si>
    <t>Courbe avec coût marginal décroissant</t>
  </si>
  <si>
    <t>En forme de S (coût marginal décroissant puis croissant)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</si>
</sst>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2" zoomScaleNormal="100" workbookViewId="0">
      <selection activeCell="C60" sqref="C60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91</v>
      </c>
      <c r="B1" s="41" t="s">
        <v>22</v>
      </c>
      <c r="C1" s="41" t="s">
        <v>23</v>
      </c>
    </row>
    <row r="2" spans="1:3" ht="15.95" customHeight="1" x14ac:dyDescent="0.2">
      <c r="A2" s="12" t="s">
        <v>92</v>
      </c>
      <c r="B2" s="41"/>
      <c r="C2" s="41"/>
    </row>
    <row r="3" spans="1:3" ht="15.95" customHeight="1" x14ac:dyDescent="0.2">
      <c r="A3" s="1"/>
      <c r="B3" s="7" t="s">
        <v>93</v>
      </c>
      <c r="C3" s="63">
        <v>2017</v>
      </c>
    </row>
    <row r="4" spans="1:3" ht="15.95" customHeight="1" x14ac:dyDescent="0.2">
      <c r="A4" s="1"/>
      <c r="B4" s="9" t="s">
        <v>94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95</v>
      </c>
    </row>
    <row r="7" spans="1:3" ht="15" customHeight="1" x14ac:dyDescent="0.2">
      <c r="B7" s="16" t="s">
        <v>96</v>
      </c>
      <c r="C7" s="65">
        <v>9862402</v>
      </c>
    </row>
    <row r="8" spans="1:3" ht="15" customHeight="1" x14ac:dyDescent="0.2">
      <c r="B8" s="7" t="s">
        <v>97</v>
      </c>
      <c r="C8" s="66">
        <v>0.28199999999999997</v>
      </c>
    </row>
    <row r="9" spans="1:3" ht="15" customHeight="1" x14ac:dyDescent="0.2">
      <c r="B9" s="9" t="s">
        <v>98</v>
      </c>
      <c r="C9" s="67">
        <v>1</v>
      </c>
    </row>
    <row r="10" spans="1:3" ht="15" customHeight="1" x14ac:dyDescent="0.2">
      <c r="B10" s="9" t="s">
        <v>99</v>
      </c>
      <c r="C10" s="67">
        <v>0.23</v>
      </c>
    </row>
    <row r="11" spans="1:3" ht="15" customHeight="1" x14ac:dyDescent="0.2">
      <c r="B11" s="7" t="s">
        <v>100</v>
      </c>
      <c r="C11" s="66">
        <v>0.51</v>
      </c>
    </row>
    <row r="12" spans="1:3" ht="15" customHeight="1" x14ac:dyDescent="0.2">
      <c r="B12" s="7" t="s">
        <v>101</v>
      </c>
      <c r="C12" s="66">
        <v>0.37</v>
      </c>
    </row>
    <row r="13" spans="1:3" ht="15" customHeight="1" x14ac:dyDescent="0.2">
      <c r="B13" s="7" t="s">
        <v>102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103</v>
      </c>
      <c r="B15" s="19"/>
      <c r="C15" s="3"/>
    </row>
    <row r="16" spans="1:3" ht="15" customHeight="1" x14ac:dyDescent="0.2">
      <c r="B16" s="9" t="s">
        <v>104</v>
      </c>
      <c r="C16" s="67">
        <v>0.3</v>
      </c>
    </row>
    <row r="17" spans="1:3" ht="15" customHeight="1" x14ac:dyDescent="0.2">
      <c r="B17" s="9" t="s">
        <v>105</v>
      </c>
      <c r="C17" s="67">
        <v>0.1</v>
      </c>
    </row>
    <row r="18" spans="1:3" ht="15" customHeight="1" x14ac:dyDescent="0.2">
      <c r="B18" s="9" t="s">
        <v>106</v>
      </c>
      <c r="C18" s="67">
        <v>0.1</v>
      </c>
    </row>
    <row r="19" spans="1:3" ht="15" customHeight="1" x14ac:dyDescent="0.2">
      <c r="B19" s="9" t="s">
        <v>107</v>
      </c>
      <c r="C19" s="67">
        <v>0.8</v>
      </c>
    </row>
    <row r="20" spans="1:3" ht="15" customHeight="1" x14ac:dyDescent="0.2">
      <c r="B20" s="9" t="s">
        <v>108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109</v>
      </c>
    </row>
    <row r="23" spans="1:3" ht="15" customHeight="1" x14ac:dyDescent="0.2">
      <c r="B23" s="20" t="s">
        <v>110</v>
      </c>
      <c r="C23" s="67">
        <v>0.127</v>
      </c>
    </row>
    <row r="24" spans="1:3" ht="15" customHeight="1" x14ac:dyDescent="0.2">
      <c r="B24" s="20" t="s">
        <v>111</v>
      </c>
      <c r="C24" s="67">
        <v>0.45200000000000001</v>
      </c>
    </row>
    <row r="25" spans="1:3" ht="15" customHeight="1" x14ac:dyDescent="0.2">
      <c r="B25" s="20" t="s">
        <v>112</v>
      </c>
      <c r="C25" s="67">
        <v>0.33400000000000002</v>
      </c>
    </row>
    <row r="26" spans="1:3" ht="15" customHeight="1" x14ac:dyDescent="0.2">
      <c r="B26" s="20" t="s">
        <v>113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114</v>
      </c>
      <c r="B28" s="20"/>
      <c r="C28" s="20"/>
    </row>
    <row r="29" spans="1:3" ht="14.25" customHeight="1" x14ac:dyDescent="0.2">
      <c r="B29" s="30" t="s">
        <v>115</v>
      </c>
      <c r="C29" s="69">
        <v>0.20799999999999999</v>
      </c>
    </row>
    <row r="30" spans="1:3" ht="14.25" customHeight="1" x14ac:dyDescent="0.2">
      <c r="B30" s="30" t="s">
        <v>116</v>
      </c>
      <c r="C30" s="69">
        <v>0.63700000000000001</v>
      </c>
    </row>
    <row r="31" spans="1:3" ht="14.25" customHeight="1" x14ac:dyDescent="0.2">
      <c r="B31" s="30" t="s">
        <v>117</v>
      </c>
      <c r="C31" s="69">
        <v>0.11899999999999999</v>
      </c>
    </row>
    <row r="32" spans="1:3" ht="14.25" customHeight="1" x14ac:dyDescent="0.2">
      <c r="B32" s="30" t="s">
        <v>118</v>
      </c>
      <c r="C32" s="69">
        <v>3.5999999999999997E-2</v>
      </c>
    </row>
    <row r="33" spans="1:5" ht="12.75" x14ac:dyDescent="0.2">
      <c r="B33" s="32" t="s">
        <v>119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120</v>
      </c>
    </row>
    <row r="36" spans="1:5" ht="15" customHeight="1" x14ac:dyDescent="0.2">
      <c r="A36" s="12" t="s">
        <v>121</v>
      </c>
      <c r="B36" s="7"/>
      <c r="C36" s="13"/>
    </row>
    <row r="37" spans="1:5" ht="15" customHeight="1" x14ac:dyDescent="0.2">
      <c r="B37" s="42" t="s">
        <v>122</v>
      </c>
      <c r="C37" s="71">
        <v>25</v>
      </c>
    </row>
    <row r="38" spans="1:5" ht="15" customHeight="1" x14ac:dyDescent="0.2">
      <c r="B38" s="16" t="s">
        <v>123</v>
      </c>
      <c r="C38" s="71">
        <v>43</v>
      </c>
      <c r="D38" s="17"/>
      <c r="E38" s="18"/>
    </row>
    <row r="39" spans="1:5" ht="15" customHeight="1" x14ac:dyDescent="0.2">
      <c r="B39" s="16" t="s">
        <v>124</v>
      </c>
      <c r="C39" s="71">
        <v>67</v>
      </c>
      <c r="D39" s="17"/>
      <c r="E39" s="17"/>
    </row>
    <row r="40" spans="1:5" ht="15" customHeight="1" x14ac:dyDescent="0.2">
      <c r="B40" s="16" t="s">
        <v>125</v>
      </c>
      <c r="C40" s="71">
        <v>4.01</v>
      </c>
    </row>
    <row r="41" spans="1:5" ht="15" customHeight="1" x14ac:dyDescent="0.2">
      <c r="B41" s="16" t="s">
        <v>126</v>
      </c>
      <c r="C41" s="67">
        <v>0.13</v>
      </c>
    </row>
    <row r="42" spans="1:5" ht="15" customHeight="1" x14ac:dyDescent="0.2">
      <c r="B42" s="42" t="s">
        <v>127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128</v>
      </c>
      <c r="D44" s="17"/>
    </row>
    <row r="45" spans="1:5" ht="15.75" customHeight="1" x14ac:dyDescent="0.2">
      <c r="B45" s="16" t="s">
        <v>129</v>
      </c>
      <c r="C45" s="67">
        <v>3.1E-2</v>
      </c>
      <c r="D45" s="17"/>
    </row>
    <row r="46" spans="1:5" ht="15.75" customHeight="1" x14ac:dyDescent="0.2">
      <c r="B46" s="16" t="s">
        <v>130</v>
      </c>
      <c r="C46" s="67">
        <v>0.109</v>
      </c>
      <c r="D46" s="17"/>
    </row>
    <row r="47" spans="1:5" ht="15.75" customHeight="1" x14ac:dyDescent="0.2">
      <c r="B47" s="16" t="s">
        <v>131</v>
      </c>
      <c r="C47" s="67">
        <v>0.36499999999999999</v>
      </c>
      <c r="D47" s="17"/>
      <c r="E47" s="18"/>
    </row>
    <row r="48" spans="1:5" ht="15" customHeight="1" x14ac:dyDescent="0.2">
      <c r="B48" s="16" t="s">
        <v>132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133</v>
      </c>
      <c r="D50" s="17"/>
    </row>
    <row r="51" spans="1:4" ht="15.75" customHeight="1" x14ac:dyDescent="0.2">
      <c r="B51" s="16" t="s">
        <v>134</v>
      </c>
      <c r="C51" s="72">
        <v>1.66</v>
      </c>
      <c r="D51" s="17"/>
    </row>
    <row r="52" spans="1:4" ht="15" customHeight="1" x14ac:dyDescent="0.2">
      <c r="B52" s="16" t="s">
        <v>135</v>
      </c>
      <c r="C52" s="72">
        <v>1.66</v>
      </c>
    </row>
    <row r="53" spans="1:4" ht="15.75" customHeight="1" x14ac:dyDescent="0.2">
      <c r="B53" s="16" t="s">
        <v>136</v>
      </c>
      <c r="C53" s="72">
        <v>5.64</v>
      </c>
    </row>
    <row r="54" spans="1:4" ht="15.75" customHeight="1" x14ac:dyDescent="0.2">
      <c r="B54" s="16" t="s">
        <v>137</v>
      </c>
      <c r="C54" s="72">
        <v>5.43</v>
      </c>
    </row>
    <row r="55" spans="1:4" ht="15.75" customHeight="1" x14ac:dyDescent="0.2">
      <c r="B55" s="16" t="s">
        <v>138</v>
      </c>
      <c r="C55" s="72">
        <v>1.91</v>
      </c>
    </row>
    <row r="57" spans="1:4" ht="15.75" customHeight="1" x14ac:dyDescent="0.2">
      <c r="A57" s="12" t="s">
        <v>139</v>
      </c>
    </row>
    <row r="58" spans="1:4" ht="15.75" customHeight="1" x14ac:dyDescent="0.2">
      <c r="B58" s="7" t="s">
        <v>140</v>
      </c>
      <c r="C58" s="66">
        <v>0.2</v>
      </c>
    </row>
    <row r="59" spans="1:4" ht="15.75" customHeight="1" x14ac:dyDescent="0.2">
      <c r="B59" s="16" t="s">
        <v>141</v>
      </c>
      <c r="C59" s="66">
        <v>0.42</v>
      </c>
    </row>
    <row r="60" spans="1:4" ht="15.75" customHeight="1" x14ac:dyDescent="0.2">
      <c r="B60" s="16" t="s">
        <v>88</v>
      </c>
      <c r="C60" s="66">
        <v>4.5999999999999999E-2</v>
      </c>
    </row>
    <row r="61" spans="1:4" ht="15.75" customHeight="1" x14ac:dyDescent="0.2">
      <c r="B61" s="16" t="s">
        <v>89</v>
      </c>
      <c r="C61" s="66">
        <v>1.4E-2</v>
      </c>
    </row>
    <row r="63" spans="1:4" ht="15.75" customHeight="1" x14ac:dyDescent="0.2">
      <c r="A63" s="4"/>
    </row>
  </sheetData>
  <sheetProtection algorithmName="SHA-512" hashValue="ZhVTnyKp7qfoyeaiK4uBXKHuqcHNXWTMF/OmBPl/zCZXtPwQFuAcBtHBRUAnCs7FMG7wodKZlCydTA5Gjp+/ig==" saltValue="HWf95jf2bOjfgr3A9/VTW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226</v>
      </c>
      <c r="B1" s="40" t="s">
        <v>266</v>
      </c>
      <c r="C1" s="40" t="s">
        <v>267</v>
      </c>
    </row>
    <row r="2" spans="1:3" x14ac:dyDescent="0.2">
      <c r="A2" s="83" t="s">
        <v>245</v>
      </c>
      <c r="B2" s="80" t="s">
        <v>254</v>
      </c>
      <c r="C2" s="80"/>
    </row>
    <row r="3" spans="1:3" x14ac:dyDescent="0.2">
      <c r="A3" s="83" t="s">
        <v>246</v>
      </c>
      <c r="B3" s="80" t="s">
        <v>254</v>
      </c>
      <c r="C3" s="80"/>
    </row>
    <row r="4" spans="1:3" x14ac:dyDescent="0.2">
      <c r="A4" s="84" t="s">
        <v>256</v>
      </c>
      <c r="B4" s="80" t="s">
        <v>249</v>
      </c>
      <c r="C4" s="80"/>
    </row>
    <row r="5" spans="1:3" x14ac:dyDescent="0.2">
      <c r="A5" s="84" t="s">
        <v>253</v>
      </c>
      <c r="B5" s="80" t="s">
        <v>249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hRdMR0DkzJMH9Mkw3LkquDhE/A1bYTZk4E5YbHlL6+OCx6byEIKRI0CNQib22nMXQilzZCuYQePMuVHdr4eQqQ==" saltValue="Djb7yR2Zock33S5mg1ol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226</v>
      </c>
    </row>
    <row r="2" spans="1:1" x14ac:dyDescent="0.2">
      <c r="A2" s="48" t="s">
        <v>237</v>
      </c>
    </row>
    <row r="3" spans="1:1" x14ac:dyDescent="0.2">
      <c r="A3" s="48" t="s">
        <v>3</v>
      </c>
    </row>
    <row r="4" spans="1:1" x14ac:dyDescent="0.2">
      <c r="A4" s="48" t="s">
        <v>250</v>
      </c>
    </row>
    <row r="5" spans="1:1" x14ac:dyDescent="0.2">
      <c r="A5" s="48" t="s">
        <v>258</v>
      </c>
    </row>
    <row r="6" spans="1:1" x14ac:dyDescent="0.2">
      <c r="A6" s="48" t="s">
        <v>259</v>
      </c>
    </row>
    <row r="7" spans="1:1" x14ac:dyDescent="0.2">
      <c r="A7" s="48" t="s">
        <v>260</v>
      </c>
    </row>
    <row r="8" spans="1:1" x14ac:dyDescent="0.2">
      <c r="A8" s="48" t="s">
        <v>261</v>
      </c>
    </row>
    <row r="9" spans="1:1" x14ac:dyDescent="0.2">
      <c r="A9" s="48" t="s">
        <v>262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2nXtlJmpRUCr+f4XWUXBIt4pdtXhSnYwTptlORQzf+HJtKGIslFUmOmlADUuZhntUOwLRp+JOOrbebO4cOcZ6Q==" saltValue="Pd2ii9IrQMiP/2F3JQds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184</v>
      </c>
      <c r="C1" t="s">
        <v>170</v>
      </c>
      <c r="D1" t="s">
        <v>171</v>
      </c>
      <c r="E1" t="s">
        <v>172</v>
      </c>
      <c r="F1" t="s">
        <v>173</v>
      </c>
    </row>
    <row r="2" spans="1:6" ht="15.75" customHeight="1" x14ac:dyDescent="0.2">
      <c r="A2" s="3" t="s">
        <v>161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4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5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zRhAbXuA8GnmyiPTD0roOdqChIiIDKbTTQwjuZXUbci7UvRslmkg/1ADKFKon60DreWzlnTpclEwLjdTRuLlQw==" saltValue="Ok1rTWvT06rzpgeu8Ubw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7" sqref="H7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1</v>
      </c>
      <c r="B1" s="1" t="s">
        <v>226</v>
      </c>
      <c r="C1" s="4" t="s">
        <v>184</v>
      </c>
      <c r="D1" s="4" t="s">
        <v>170</v>
      </c>
      <c r="E1" s="4" t="s">
        <v>171</v>
      </c>
      <c r="F1" s="4" t="s">
        <v>172</v>
      </c>
      <c r="G1" s="4" t="s">
        <v>173</v>
      </c>
      <c r="H1" s="4" t="s">
        <v>197</v>
      </c>
      <c r="I1" s="4" t="s">
        <v>198</v>
      </c>
      <c r="J1" s="4" t="s">
        <v>199</v>
      </c>
      <c r="K1" s="4" t="s">
        <v>200</v>
      </c>
      <c r="L1" s="4" t="s">
        <v>144</v>
      </c>
      <c r="M1" s="4" t="s">
        <v>145</v>
      </c>
      <c r="N1" s="4" t="s">
        <v>146</v>
      </c>
      <c r="O1" s="4" t="s">
        <v>147</v>
      </c>
    </row>
    <row r="2" spans="1:15" ht="15.75" customHeight="1" x14ac:dyDescent="0.2">
      <c r="A2" s="4" t="s">
        <v>160</v>
      </c>
      <c r="B2" s="11" t="s">
        <v>235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236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248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249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255</v>
      </c>
      <c r="C7" s="87">
        <f>diarrhoea_1mo</f>
        <v>1.66</v>
      </c>
      <c r="D7" s="87">
        <f>diarrhoea_1_5mo</f>
        <v>1.66</v>
      </c>
      <c r="E7" s="87">
        <f>diarrhoea_6_11mo</f>
        <v>5.64</v>
      </c>
      <c r="F7" s="87">
        <f>diarrhoea_12_23mo</f>
        <v>5.43</v>
      </c>
      <c r="G7" s="87">
        <f>diarrhoea_24_59mo</f>
        <v>1.91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256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257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263</v>
      </c>
      <c r="C11" s="87">
        <f>diarrhoea_1mo</f>
        <v>1.66</v>
      </c>
      <c r="D11" s="87">
        <f>diarrhoea_1_5mo</f>
        <v>1.66</v>
      </c>
      <c r="E11" s="87">
        <f>diarrhoea_6_11mo</f>
        <v>5.64</v>
      </c>
      <c r="F11" s="87">
        <f>diarrhoea_12_23mo</f>
        <v>5.43</v>
      </c>
      <c r="G11" s="87">
        <f>diarrhoea_24_59mo</f>
        <v>1.91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264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174</v>
      </c>
      <c r="B14" s="33" t="s">
        <v>233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234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245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246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3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251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252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254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150</v>
      </c>
      <c r="B23" s="59" t="s">
        <v>237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241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242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243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244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</v>
      </c>
      <c r="B29" s="11" t="s">
        <v>238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239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240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250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258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259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260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261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262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76z1a3CIof8ppFQSomnowxy6b/OCFgsbeVjzg8nxDMG4HrgjXbJVr6Go8GDGvZnfD3Pknn4x8y4ahzxLMZgs6w==" saltValue="z1wt3BqRdb1R8UDp7TR01w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265</v>
      </c>
    </row>
    <row r="2" spans="1:1" x14ac:dyDescent="0.2">
      <c r="A2" s="12" t="s">
        <v>268</v>
      </c>
    </row>
    <row r="3" spans="1:1" x14ac:dyDescent="0.2">
      <c r="A3" s="12" t="s">
        <v>269</v>
      </c>
    </row>
    <row r="4" spans="1:1" x14ac:dyDescent="0.2">
      <c r="A4" s="12" t="s">
        <v>270</v>
      </c>
    </row>
  </sheetData>
  <sheetProtection algorithmName="SHA-512" hashValue="UostdURPzFXUTXtGkVtQ3ahQtszC1+083K+8huAgG6o9OwF/IMSDvZealH7x4O1W0jrpQP+bw0oHMAeP0Xb9sA==" saltValue="qI1Ih5zcOHCnjUGCwJ0jf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B3" sqref="B3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</v>
      </c>
      <c r="B1" s="40" t="s">
        <v>20</v>
      </c>
      <c r="C1" s="40" t="s">
        <v>19</v>
      </c>
      <c r="D1" s="40" t="s">
        <v>18</v>
      </c>
      <c r="E1" s="40" t="s">
        <v>17</v>
      </c>
    </row>
    <row r="2" spans="1:5" ht="14.25" x14ac:dyDescent="0.2">
      <c r="A2" s="39" t="s">
        <v>16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14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13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12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9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8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0OZJVrsq+SBB8S4GTSENzt47JtrEMreHKjpaHWCYi9Uw2A12XeNG+GAOMH7dffqDh2TcjK9ikqkV0aGYTDz0AA==" saltValue="K7MIP2li20I/JQPjBzJSt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C3" sqref="C3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1</v>
      </c>
      <c r="B1" s="89" t="s">
        <v>226</v>
      </c>
      <c r="C1" s="56" t="s">
        <v>184</v>
      </c>
      <c r="D1" s="56" t="s">
        <v>170</v>
      </c>
      <c r="E1" s="56" t="s">
        <v>171</v>
      </c>
      <c r="F1" s="56" t="s">
        <v>172</v>
      </c>
      <c r="G1" s="56" t="s">
        <v>173</v>
      </c>
      <c r="H1" s="56" t="s">
        <v>197</v>
      </c>
      <c r="I1" s="56" t="s">
        <v>198</v>
      </c>
      <c r="J1" s="56" t="s">
        <v>199</v>
      </c>
      <c r="K1" s="56" t="s">
        <v>200</v>
      </c>
      <c r="L1" s="56" t="s">
        <v>144</v>
      </c>
      <c r="M1" s="56" t="s">
        <v>145</v>
      </c>
      <c r="N1" s="56" t="s">
        <v>146</v>
      </c>
      <c r="O1" s="56" t="s">
        <v>147</v>
      </c>
    </row>
    <row r="2" spans="1:15" ht="15.75" customHeight="1" x14ac:dyDescent="0.25">
      <c r="A2" s="56" t="s">
        <v>160</v>
      </c>
      <c r="B2" s="52" t="s">
        <v>235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25">
      <c r="B3" s="52" t="s">
        <v>236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25">
      <c r="B4" s="52" t="s">
        <v>224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25">
      <c r="B5" s="52" t="s">
        <v>225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25">
      <c r="B6" s="52" t="s">
        <v>28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25">
      <c r="B7" s="52" t="s">
        <v>248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25">
      <c r="B8" s="52" t="s">
        <v>249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25">
      <c r="B9" s="52" t="s">
        <v>253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25">
      <c r="B10" s="52" t="s">
        <v>255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25">
      <c r="B11" s="52" t="s">
        <v>256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25">
      <c r="B12" s="52" t="s">
        <v>227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25">
      <c r="B13" s="52" t="s">
        <v>257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25">
      <c r="B14" s="52" t="s">
        <v>263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25">
      <c r="B15" s="52" t="s">
        <v>264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25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25">
      <c r="A17" s="56" t="s">
        <v>174</v>
      </c>
      <c r="B17" s="52" t="s">
        <v>233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25">
      <c r="A18" s="56"/>
      <c r="B18" s="52" t="s">
        <v>234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25">
      <c r="B19" s="92" t="s">
        <v>245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25">
      <c r="B20" s="92" t="s">
        <v>246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25">
      <c r="B21" s="93" t="s">
        <v>3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25">
      <c r="B22" s="52" t="s">
        <v>251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25">
      <c r="B23" s="52" t="s">
        <v>252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25">
      <c r="B24" s="52" t="s">
        <v>254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25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5.95" customHeight="1" x14ac:dyDescent="0.25">
      <c r="A26" s="56" t="s">
        <v>150</v>
      </c>
      <c r="B26" s="52" t="s">
        <v>237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25">
      <c r="B27" s="59" t="s">
        <v>241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25">
      <c r="A28" s="56"/>
      <c r="B28" s="59" t="s">
        <v>242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25">
      <c r="B29" s="59" t="s">
        <v>243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25">
      <c r="B30" s="59" t="s">
        <v>244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25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25">
      <c r="A32" s="56" t="s">
        <v>2</v>
      </c>
      <c r="B32" s="52" t="s">
        <v>238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25">
      <c r="B33" s="52" t="s">
        <v>239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25">
      <c r="B34" s="52" t="s">
        <v>240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25">
      <c r="B35" s="52" t="s">
        <v>247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25">
      <c r="B36" s="52" t="s">
        <v>250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25">
      <c r="A37" s="97"/>
      <c r="B37" s="52" t="s">
        <v>258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25">
      <c r="B38" s="52" t="s">
        <v>259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25">
      <c r="B39" s="52" t="s">
        <v>260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25">
      <c r="B40" s="52" t="s">
        <v>261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25">
      <c r="B41" s="52" t="s">
        <v>262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/OA40IvOvvBxx/9fyooWxhN0GJ6FkoUgqKcEQHkdhXttQUtTEyow5HI5OuLUG3apz1z7ySs7H5gZoa6/WazvQ==" saltValue="DSzdrXcEzWNllk7pA6r/6w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B3" sqref="B3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226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52" t="s">
        <v>233</v>
      </c>
      <c r="B2" s="90"/>
      <c r="C2" s="90"/>
      <c r="D2" s="90"/>
      <c r="E2" s="90"/>
      <c r="F2" s="90"/>
      <c r="G2" s="90"/>
      <c r="H2" s="90"/>
      <c r="I2" s="90" t="s">
        <v>27</v>
      </c>
      <c r="J2" s="90"/>
      <c r="K2" s="90"/>
    </row>
    <row r="3" spans="1:11" x14ac:dyDescent="0.2">
      <c r="A3" s="52" t="s">
        <v>234</v>
      </c>
      <c r="B3" s="90"/>
      <c r="C3" s="90"/>
      <c r="D3" s="90"/>
      <c r="E3" s="90"/>
      <c r="F3" s="90"/>
      <c r="G3" s="90"/>
      <c r="H3" s="90" t="s">
        <v>27</v>
      </c>
      <c r="I3" s="90"/>
      <c r="J3" s="90"/>
      <c r="K3" s="90"/>
    </row>
    <row r="4" spans="1:11" x14ac:dyDescent="0.2">
      <c r="A4" s="52" t="s">
        <v>235</v>
      </c>
      <c r="B4" s="90"/>
      <c r="C4" s="90"/>
      <c r="D4" s="90" t="s">
        <v>27</v>
      </c>
      <c r="E4" s="90"/>
      <c r="F4" s="90"/>
      <c r="G4" s="90"/>
      <c r="H4" s="90"/>
      <c r="I4" s="90"/>
      <c r="J4" s="90"/>
      <c r="K4" s="90"/>
    </row>
    <row r="5" spans="1:11" x14ac:dyDescent="0.2">
      <c r="A5" s="52" t="s">
        <v>236</v>
      </c>
      <c r="B5" s="90"/>
      <c r="C5" s="90" t="s">
        <v>27</v>
      </c>
      <c r="D5" s="90"/>
      <c r="E5" s="90"/>
      <c r="F5" s="90"/>
      <c r="G5" s="90"/>
      <c r="H5" s="90"/>
      <c r="I5" s="90"/>
      <c r="J5" s="90"/>
      <c r="K5" s="90"/>
    </row>
    <row r="6" spans="1:11" x14ac:dyDescent="0.2">
      <c r="A6" s="52" t="s">
        <v>237</v>
      </c>
      <c r="B6" s="90"/>
      <c r="C6" s="90"/>
      <c r="D6" s="90"/>
      <c r="E6" s="90"/>
      <c r="F6" s="90"/>
      <c r="G6" s="90"/>
      <c r="H6" s="90"/>
      <c r="I6" s="90"/>
      <c r="J6" s="90" t="s">
        <v>27</v>
      </c>
      <c r="K6" s="90" t="s">
        <v>27</v>
      </c>
    </row>
    <row r="7" spans="1:11" x14ac:dyDescent="0.2">
      <c r="A7" s="52" t="s">
        <v>238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/>
      <c r="J7" s="90"/>
      <c r="K7" s="90"/>
    </row>
    <row r="8" spans="1:11" x14ac:dyDescent="0.2">
      <c r="A8" s="52" t="s">
        <v>239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/>
      <c r="J8" s="90"/>
      <c r="K8" s="90"/>
    </row>
    <row r="9" spans="1:11" x14ac:dyDescent="0.2">
      <c r="A9" s="52" t="s">
        <v>240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/>
      <c r="J9" s="90"/>
      <c r="K9" s="90"/>
    </row>
    <row r="10" spans="1:11" x14ac:dyDescent="0.2">
      <c r="A10" s="59" t="s">
        <v>241</v>
      </c>
      <c r="B10" s="90"/>
      <c r="C10" s="90" t="s">
        <v>27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">
      <c r="A11" s="59" t="s">
        <v>242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">
      <c r="A12" s="59" t="s">
        <v>243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">
      <c r="A13" s="59" t="s">
        <v>244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">
      <c r="A14" s="92" t="s">
        <v>245</v>
      </c>
      <c r="B14" s="90"/>
      <c r="C14" s="90" t="s">
        <v>27</v>
      </c>
      <c r="D14" s="90"/>
      <c r="E14" s="90"/>
      <c r="F14" s="90"/>
      <c r="G14" s="90"/>
      <c r="H14" s="90"/>
      <c r="I14" s="90" t="s">
        <v>27</v>
      </c>
      <c r="J14" s="90"/>
      <c r="K14" s="90"/>
    </row>
    <row r="15" spans="1:11" x14ac:dyDescent="0.2">
      <c r="A15" s="92" t="s">
        <v>246</v>
      </c>
      <c r="B15" s="90"/>
      <c r="C15" s="90" t="s">
        <v>27</v>
      </c>
      <c r="D15" s="90"/>
      <c r="E15" s="90"/>
      <c r="F15" s="90"/>
      <c r="G15" s="90"/>
      <c r="H15" s="90"/>
      <c r="I15" s="90" t="s">
        <v>27</v>
      </c>
      <c r="J15" s="90"/>
      <c r="K15" s="90"/>
    </row>
    <row r="16" spans="1:11" x14ac:dyDescent="0.2">
      <c r="A16" s="52" t="s">
        <v>3</v>
      </c>
      <c r="B16" s="90"/>
      <c r="C16" s="90" t="s">
        <v>27</v>
      </c>
      <c r="D16" s="90"/>
      <c r="E16" s="90"/>
      <c r="F16" s="90"/>
      <c r="G16" s="90"/>
      <c r="H16" s="90" t="s">
        <v>27</v>
      </c>
      <c r="I16" s="90" t="s">
        <v>27</v>
      </c>
      <c r="J16" s="90"/>
      <c r="K16" s="90"/>
    </row>
    <row r="17" spans="1:11" x14ac:dyDescent="0.2">
      <c r="A17" s="52" t="s">
        <v>247</v>
      </c>
      <c r="B17" s="90"/>
      <c r="C17" s="90" t="s">
        <v>27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">
      <c r="A18" s="52" t="s">
        <v>224</v>
      </c>
      <c r="B18" s="90" t="s">
        <v>27</v>
      </c>
      <c r="C18" s="90"/>
      <c r="D18" s="90"/>
      <c r="E18" s="90"/>
      <c r="F18" s="90" t="s">
        <v>27</v>
      </c>
      <c r="G18" s="90"/>
      <c r="H18" s="90"/>
      <c r="I18" s="90"/>
      <c r="J18" s="90"/>
      <c r="K18" s="90"/>
    </row>
    <row r="19" spans="1:11" x14ac:dyDescent="0.2">
      <c r="A19" s="52" t="s">
        <v>225</v>
      </c>
      <c r="B19" s="90" t="s">
        <v>27</v>
      </c>
      <c r="C19" s="90"/>
      <c r="D19" s="90"/>
      <c r="E19" s="90"/>
      <c r="F19" s="90" t="s">
        <v>27</v>
      </c>
      <c r="G19" s="90"/>
      <c r="H19" s="90"/>
      <c r="I19" s="90"/>
      <c r="J19" s="90"/>
      <c r="K19" s="90"/>
    </row>
    <row r="20" spans="1:11" x14ac:dyDescent="0.2">
      <c r="A20" s="52" t="s">
        <v>28</v>
      </c>
      <c r="B20" s="90" t="s">
        <v>27</v>
      </c>
      <c r="C20" s="90"/>
      <c r="D20" s="90"/>
      <c r="E20" s="90"/>
      <c r="F20" s="90" t="s">
        <v>27</v>
      </c>
      <c r="G20" s="90"/>
      <c r="H20" s="90"/>
      <c r="I20" s="90"/>
      <c r="J20" s="90"/>
      <c r="K20" s="90"/>
    </row>
    <row r="21" spans="1:11" x14ac:dyDescent="0.2">
      <c r="A21" s="52" t="s">
        <v>248</v>
      </c>
      <c r="B21" s="90"/>
      <c r="C21" s="90"/>
      <c r="D21" s="90"/>
      <c r="E21" s="90"/>
      <c r="F21" s="90"/>
      <c r="G21" s="90"/>
      <c r="H21" s="90" t="s">
        <v>27</v>
      </c>
      <c r="I21" s="90" t="s">
        <v>27</v>
      </c>
      <c r="J21" s="90"/>
      <c r="K21" s="90"/>
    </row>
    <row r="22" spans="1:11" x14ac:dyDescent="0.2">
      <c r="A22" s="52" t="s">
        <v>249</v>
      </c>
      <c r="B22" s="90" t="s">
        <v>27</v>
      </c>
      <c r="C22" s="90" t="s">
        <v>27</v>
      </c>
      <c r="D22" s="90" t="s">
        <v>27</v>
      </c>
      <c r="E22" s="90"/>
      <c r="F22" s="90"/>
      <c r="G22" s="90"/>
      <c r="H22" s="90"/>
      <c r="I22" s="90"/>
      <c r="J22" s="90"/>
      <c r="K22" s="90"/>
    </row>
    <row r="23" spans="1:11" x14ac:dyDescent="0.2">
      <c r="A23" s="52" t="s">
        <v>250</v>
      </c>
      <c r="B23" s="90"/>
      <c r="C23" s="90" t="s">
        <v>27</v>
      </c>
      <c r="D23" s="90"/>
      <c r="E23" s="90"/>
      <c r="F23" s="90"/>
      <c r="G23" s="90"/>
      <c r="H23" s="90"/>
      <c r="I23" s="90" t="s">
        <v>27</v>
      </c>
      <c r="J23" s="90"/>
      <c r="K23" s="90"/>
    </row>
    <row r="24" spans="1:11" x14ac:dyDescent="0.2">
      <c r="A24" s="52" t="s">
        <v>251</v>
      </c>
      <c r="B24" s="90"/>
      <c r="C24" s="90"/>
      <c r="D24" s="90"/>
      <c r="E24" s="90"/>
      <c r="F24" s="90"/>
      <c r="G24" s="90"/>
      <c r="H24" s="90" t="s">
        <v>27</v>
      </c>
      <c r="I24" s="90"/>
      <c r="J24" s="90"/>
      <c r="K24" s="90"/>
    </row>
    <row r="25" spans="1:11" x14ac:dyDescent="0.2">
      <c r="A25" s="52" t="s">
        <v>252</v>
      </c>
      <c r="B25" s="90"/>
      <c r="C25" s="90"/>
      <c r="D25" s="90"/>
      <c r="E25" s="90"/>
      <c r="F25" s="90"/>
      <c r="G25" s="90"/>
      <c r="H25" s="90" t="s">
        <v>27</v>
      </c>
      <c r="I25" s="90"/>
      <c r="J25" s="90"/>
      <c r="K25" s="90"/>
    </row>
    <row r="26" spans="1:11" x14ac:dyDescent="0.2">
      <c r="A26" s="52" t="s">
        <v>253</v>
      </c>
      <c r="B26" s="90"/>
      <c r="C26" s="90" t="s">
        <v>27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">
      <c r="A27" s="52" t="s">
        <v>254</v>
      </c>
      <c r="B27" s="90"/>
      <c r="C27" s="90" t="s">
        <v>27</v>
      </c>
      <c r="D27" s="90"/>
      <c r="E27" s="90"/>
      <c r="F27" s="90"/>
      <c r="G27" s="90"/>
      <c r="H27" s="90"/>
      <c r="I27" s="90" t="s">
        <v>27</v>
      </c>
      <c r="J27" s="90"/>
      <c r="K27" s="90"/>
    </row>
    <row r="28" spans="1:11" x14ac:dyDescent="0.2">
      <c r="A28" s="52" t="s">
        <v>255</v>
      </c>
      <c r="B28" s="90"/>
      <c r="C28" s="90"/>
      <c r="D28" s="90"/>
      <c r="E28" s="90"/>
      <c r="F28" s="90"/>
      <c r="G28" s="90"/>
      <c r="H28" s="90" t="s">
        <v>27</v>
      </c>
      <c r="I28" s="90"/>
      <c r="J28" s="90"/>
      <c r="K28" s="90"/>
    </row>
    <row r="29" spans="1:11" x14ac:dyDescent="0.2">
      <c r="A29" s="52" t="s">
        <v>256</v>
      </c>
      <c r="B29" s="90" t="s">
        <v>27</v>
      </c>
      <c r="C29" s="90"/>
      <c r="D29" s="90" t="s">
        <v>27</v>
      </c>
      <c r="E29" s="90"/>
      <c r="F29" s="90"/>
      <c r="G29" s="90"/>
      <c r="H29" s="90"/>
      <c r="I29" s="90"/>
      <c r="J29" s="90"/>
      <c r="K29" s="90"/>
    </row>
    <row r="30" spans="1:11" x14ac:dyDescent="0.2">
      <c r="A30" s="52" t="s">
        <v>227</v>
      </c>
      <c r="B30" s="90"/>
      <c r="C30" s="90"/>
      <c r="D30" s="90"/>
      <c r="E30" s="90" t="s">
        <v>27</v>
      </c>
      <c r="F30" s="90"/>
      <c r="G30" s="90"/>
      <c r="H30" s="90"/>
      <c r="I30" s="90"/>
      <c r="J30" s="90"/>
      <c r="K30" s="90"/>
    </row>
    <row r="31" spans="1:11" x14ac:dyDescent="0.2">
      <c r="A31" s="52" t="s">
        <v>257</v>
      </c>
      <c r="B31" s="90"/>
      <c r="C31" s="90"/>
      <c r="D31" s="90"/>
      <c r="E31" s="90"/>
      <c r="F31" s="90"/>
      <c r="G31" s="90" t="s">
        <v>27</v>
      </c>
      <c r="H31" s="90" t="s">
        <v>27</v>
      </c>
      <c r="I31" s="90"/>
      <c r="J31" s="90"/>
      <c r="K31" s="90"/>
    </row>
    <row r="32" spans="1:11" x14ac:dyDescent="0.2">
      <c r="A32" s="52" t="s">
        <v>258</v>
      </c>
      <c r="B32" s="90"/>
      <c r="C32" s="90"/>
      <c r="D32" s="90"/>
      <c r="E32" s="90"/>
      <c r="F32" s="90"/>
      <c r="G32" s="90" t="s">
        <v>27</v>
      </c>
      <c r="H32" s="90" t="s">
        <v>27</v>
      </c>
      <c r="I32" s="90"/>
      <c r="J32" s="90"/>
      <c r="K32" s="90"/>
    </row>
    <row r="33" spans="1:11" x14ac:dyDescent="0.2">
      <c r="A33" s="52" t="s">
        <v>259</v>
      </c>
      <c r="B33" s="90"/>
      <c r="C33" s="90"/>
      <c r="D33" s="90"/>
      <c r="E33" s="90"/>
      <c r="F33" s="90"/>
      <c r="G33" s="90" t="s">
        <v>27</v>
      </c>
      <c r="H33" s="90" t="s">
        <v>27</v>
      </c>
      <c r="I33" s="90"/>
      <c r="J33" s="90"/>
      <c r="K33" s="90"/>
    </row>
    <row r="34" spans="1:11" x14ac:dyDescent="0.2">
      <c r="A34" s="52" t="s">
        <v>260</v>
      </c>
      <c r="B34" s="90"/>
      <c r="C34" s="90"/>
      <c r="D34" s="90"/>
      <c r="E34" s="90"/>
      <c r="F34" s="90"/>
      <c r="G34" s="90" t="s">
        <v>27</v>
      </c>
      <c r="H34" s="90" t="s">
        <v>27</v>
      </c>
      <c r="I34" s="90"/>
      <c r="J34" s="90"/>
      <c r="K34" s="90"/>
    </row>
    <row r="35" spans="1:11" x14ac:dyDescent="0.2">
      <c r="A35" s="52" t="s">
        <v>261</v>
      </c>
      <c r="B35" s="90"/>
      <c r="C35" s="90"/>
      <c r="D35" s="90"/>
      <c r="E35" s="90"/>
      <c r="F35" s="90"/>
      <c r="G35" s="90" t="s">
        <v>27</v>
      </c>
      <c r="H35" s="90" t="s">
        <v>27</v>
      </c>
      <c r="I35" s="90"/>
      <c r="J35" s="90"/>
      <c r="K35" s="90"/>
    </row>
    <row r="36" spans="1:11" x14ac:dyDescent="0.2">
      <c r="A36" s="52" t="s">
        <v>262</v>
      </c>
      <c r="B36" s="90"/>
      <c r="C36" s="90"/>
      <c r="D36" s="90"/>
      <c r="E36" s="90"/>
      <c r="F36" s="90"/>
      <c r="G36" s="90" t="s">
        <v>27</v>
      </c>
      <c r="H36" s="90" t="s">
        <v>27</v>
      </c>
      <c r="I36" s="90"/>
      <c r="J36" s="90"/>
      <c r="K36" s="90"/>
    </row>
    <row r="37" spans="1:11" x14ac:dyDescent="0.2">
      <c r="A37" s="52" t="s">
        <v>263</v>
      </c>
      <c r="B37" s="90"/>
      <c r="C37" s="90"/>
      <c r="D37" s="90"/>
      <c r="E37" s="90"/>
      <c r="F37" s="90"/>
      <c r="G37" s="90"/>
      <c r="H37" s="90" t="s">
        <v>27</v>
      </c>
      <c r="I37" s="90"/>
      <c r="J37" s="90"/>
      <c r="K37" s="90"/>
    </row>
    <row r="38" spans="1:11" x14ac:dyDescent="0.2">
      <c r="A38" s="52" t="s">
        <v>264</v>
      </c>
      <c r="B38" s="90" t="s">
        <v>27</v>
      </c>
      <c r="C38" s="90"/>
      <c r="D38" s="90"/>
      <c r="E38" s="90"/>
      <c r="F38" s="90"/>
      <c r="G38" s="90" t="s">
        <v>27</v>
      </c>
      <c r="H38" s="90" t="s">
        <v>27</v>
      </c>
      <c r="I38" s="90"/>
      <c r="J38" s="90"/>
      <c r="K38" s="90"/>
    </row>
  </sheetData>
  <sheetProtection algorithmName="SHA-512" hashValue="E38eOFtekREUXCs5o4uhzglUfGlmvBDtIMNz5fVRvhNeWlSeZQRo/BfZOKFCYJETXRyF1CjT/msEKPSxCR8MSQ==" saltValue="mUozdwg08CQdMsf/xrnAG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B3" sqref="B3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35</v>
      </c>
      <c r="B1" s="35" t="s">
        <v>30</v>
      </c>
      <c r="C1" s="35" t="s">
        <v>196</v>
      </c>
      <c r="D1" s="35" t="s">
        <v>31</v>
      </c>
      <c r="E1" s="35" t="s">
        <v>32</v>
      </c>
      <c r="F1" s="35" t="s">
        <v>203</v>
      </c>
      <c r="G1" s="35" t="s">
        <v>161</v>
      </c>
      <c r="H1" s="35" t="s">
        <v>121</v>
      </c>
      <c r="I1" s="35" t="s">
        <v>33</v>
      </c>
      <c r="J1" s="35" t="s">
        <v>114</v>
      </c>
      <c r="K1" s="35" t="s">
        <v>34</v>
      </c>
    </row>
    <row r="2" spans="1:11" x14ac:dyDescent="0.2">
      <c r="A2" s="35" t="s">
        <v>184</v>
      </c>
      <c r="B2" s="90" t="s">
        <v>27</v>
      </c>
      <c r="C2" s="90" t="s">
        <v>27</v>
      </c>
      <c r="D2" s="90" t="s">
        <v>27</v>
      </c>
      <c r="E2" s="90" t="s">
        <v>27</v>
      </c>
      <c r="F2" s="90" t="s">
        <v>27</v>
      </c>
      <c r="G2" s="90" t="s">
        <v>27</v>
      </c>
      <c r="H2" s="90" t="s">
        <v>27</v>
      </c>
      <c r="I2" s="90"/>
      <c r="J2" s="90"/>
      <c r="K2" s="90"/>
    </row>
    <row r="3" spans="1:11" x14ac:dyDescent="0.2">
      <c r="A3" s="35" t="s">
        <v>170</v>
      </c>
      <c r="B3" s="90" t="s">
        <v>27</v>
      </c>
      <c r="C3" s="90" t="s">
        <v>27</v>
      </c>
      <c r="D3" s="90" t="s">
        <v>27</v>
      </c>
      <c r="E3" s="90" t="s">
        <v>27</v>
      </c>
      <c r="F3" s="90" t="s">
        <v>27</v>
      </c>
      <c r="G3" s="90" t="s">
        <v>27</v>
      </c>
      <c r="H3" s="90" t="s">
        <v>27</v>
      </c>
      <c r="I3" s="90"/>
      <c r="J3" s="90"/>
      <c r="K3" s="90"/>
    </row>
    <row r="4" spans="1:11" x14ac:dyDescent="0.2">
      <c r="A4" s="35" t="s">
        <v>171</v>
      </c>
      <c r="B4" s="90" t="s">
        <v>27</v>
      </c>
      <c r="C4" s="90" t="s">
        <v>27</v>
      </c>
      <c r="D4" s="90" t="s">
        <v>27</v>
      </c>
      <c r="E4" s="90" t="s">
        <v>27</v>
      </c>
      <c r="F4" s="90" t="s">
        <v>27</v>
      </c>
      <c r="G4" s="90" t="s">
        <v>27</v>
      </c>
      <c r="H4" s="90" t="s">
        <v>27</v>
      </c>
      <c r="I4" s="90"/>
      <c r="J4" s="90"/>
      <c r="K4" s="90"/>
    </row>
    <row r="5" spans="1:11" x14ac:dyDescent="0.2">
      <c r="A5" s="35" t="s">
        <v>172</v>
      </c>
      <c r="B5" s="90" t="s">
        <v>27</v>
      </c>
      <c r="C5" s="90" t="s">
        <v>27</v>
      </c>
      <c r="D5" s="90" t="s">
        <v>27</v>
      </c>
      <c r="E5" s="90" t="s">
        <v>27</v>
      </c>
      <c r="F5" s="90" t="s">
        <v>27</v>
      </c>
      <c r="G5" s="90" t="s">
        <v>27</v>
      </c>
      <c r="H5" s="90" t="s">
        <v>27</v>
      </c>
      <c r="I5" s="90"/>
      <c r="J5" s="90"/>
      <c r="K5" s="90"/>
    </row>
    <row r="6" spans="1:11" x14ac:dyDescent="0.2">
      <c r="A6" s="35" t="s">
        <v>173</v>
      </c>
      <c r="B6" s="90" t="s">
        <v>27</v>
      </c>
      <c r="C6" s="90" t="s">
        <v>27</v>
      </c>
      <c r="D6" s="90" t="s">
        <v>27</v>
      </c>
      <c r="E6" s="90" t="s">
        <v>27</v>
      </c>
      <c r="F6" s="90" t="s">
        <v>27</v>
      </c>
      <c r="G6" s="90" t="s">
        <v>27</v>
      </c>
      <c r="H6" s="90" t="s">
        <v>27</v>
      </c>
      <c r="I6" s="90"/>
      <c r="J6" s="90"/>
      <c r="K6" s="90"/>
    </row>
    <row r="7" spans="1:11" x14ac:dyDescent="0.2">
      <c r="A7" s="35" t="s">
        <v>197</v>
      </c>
      <c r="B7" s="90"/>
      <c r="C7" s="90" t="s">
        <v>27</v>
      </c>
      <c r="D7" s="90"/>
      <c r="E7" s="90"/>
      <c r="F7" s="90"/>
      <c r="G7" s="90"/>
      <c r="H7" s="90" t="s">
        <v>27</v>
      </c>
      <c r="I7" s="90" t="s">
        <v>27</v>
      </c>
      <c r="J7" s="90"/>
      <c r="K7" s="90"/>
    </row>
    <row r="8" spans="1:11" x14ac:dyDescent="0.2">
      <c r="A8" s="35" t="s">
        <v>198</v>
      </c>
      <c r="B8" s="90"/>
      <c r="C8" s="90" t="s">
        <v>27</v>
      </c>
      <c r="D8" s="90"/>
      <c r="E8" s="90"/>
      <c r="F8" s="90"/>
      <c r="G8" s="90"/>
      <c r="H8" s="90" t="s">
        <v>27</v>
      </c>
      <c r="I8" s="90" t="s">
        <v>27</v>
      </c>
      <c r="J8" s="90"/>
      <c r="K8" s="90"/>
    </row>
    <row r="9" spans="1:11" x14ac:dyDescent="0.2">
      <c r="A9" s="35" t="s">
        <v>199</v>
      </c>
      <c r="B9" s="90"/>
      <c r="C9" s="90" t="s">
        <v>27</v>
      </c>
      <c r="D9" s="90"/>
      <c r="E9" s="90"/>
      <c r="F9" s="90"/>
      <c r="G9" s="90"/>
      <c r="H9" s="90" t="s">
        <v>27</v>
      </c>
      <c r="I9" s="90" t="s">
        <v>27</v>
      </c>
      <c r="J9" s="90"/>
      <c r="K9" s="90"/>
    </row>
    <row r="10" spans="1:11" x14ac:dyDescent="0.2">
      <c r="A10" s="35" t="s">
        <v>200</v>
      </c>
      <c r="B10" s="90"/>
      <c r="C10" s="90" t="s">
        <v>27</v>
      </c>
      <c r="D10" s="90"/>
      <c r="E10" s="90"/>
      <c r="F10" s="90"/>
      <c r="G10" s="90"/>
      <c r="H10" s="90" t="s">
        <v>27</v>
      </c>
      <c r="I10" s="90" t="s">
        <v>27</v>
      </c>
      <c r="J10" s="90"/>
      <c r="K10" s="90"/>
    </row>
    <row r="11" spans="1:11" x14ac:dyDescent="0.2">
      <c r="A11" s="35" t="s">
        <v>144</v>
      </c>
      <c r="B11" s="90"/>
      <c r="C11" s="90" t="s">
        <v>27</v>
      </c>
      <c r="D11" s="90"/>
      <c r="E11" s="90"/>
      <c r="F11" s="90"/>
      <c r="G11" s="90"/>
      <c r="H11" s="90"/>
      <c r="I11" s="90"/>
      <c r="J11" s="90" t="s">
        <v>27</v>
      </c>
      <c r="K11" s="90" t="s">
        <v>27</v>
      </c>
    </row>
    <row r="12" spans="1:11" x14ac:dyDescent="0.2">
      <c r="A12" s="35" t="s">
        <v>145</v>
      </c>
      <c r="B12" s="90"/>
      <c r="C12" s="90" t="s">
        <v>27</v>
      </c>
      <c r="D12" s="90"/>
      <c r="E12" s="90"/>
      <c r="F12" s="90"/>
      <c r="G12" s="90"/>
      <c r="H12" s="90"/>
      <c r="I12" s="90"/>
      <c r="J12" s="90"/>
      <c r="K12" s="90" t="s">
        <v>27</v>
      </c>
    </row>
    <row r="13" spans="1:11" x14ac:dyDescent="0.2">
      <c r="A13" s="35" t="s">
        <v>146</v>
      </c>
      <c r="B13" s="90"/>
      <c r="C13" s="90" t="s">
        <v>27</v>
      </c>
      <c r="D13" s="90"/>
      <c r="E13" s="90"/>
      <c r="F13" s="90"/>
      <c r="G13" s="90"/>
      <c r="H13" s="90"/>
      <c r="I13" s="90"/>
      <c r="J13" s="90"/>
      <c r="K13" s="90" t="s">
        <v>27</v>
      </c>
    </row>
    <row r="14" spans="1:11" x14ac:dyDescent="0.2">
      <c r="A14" s="35" t="s">
        <v>147</v>
      </c>
      <c r="B14" s="90"/>
      <c r="C14" s="90" t="s">
        <v>27</v>
      </c>
      <c r="D14" s="90"/>
      <c r="E14" s="90"/>
      <c r="F14" s="90"/>
      <c r="G14" s="90"/>
      <c r="H14" s="90"/>
      <c r="I14" s="90"/>
      <c r="J14" s="90"/>
      <c r="K14" s="90" t="s">
        <v>27</v>
      </c>
    </row>
  </sheetData>
  <sheetProtection algorithmName="SHA-512" hashValue="LI+y91ZM8scHetsMvCtd4Xq76faParXTmVHP8f2srdx3sxUXrv6Enc28Nd8QN/3TM/kcrO1Ei1nxFet1SfFTsA==" saltValue="haFgMj6HLzihZvrnrgFBY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D2" sqref="D2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36</v>
      </c>
      <c r="B1" s="40" t="s">
        <v>219</v>
      </c>
      <c r="C1" s="40" t="s">
        <v>230</v>
      </c>
      <c r="D1" s="40" t="s">
        <v>184</v>
      </c>
      <c r="E1" s="40" t="s">
        <v>170</v>
      </c>
      <c r="F1" s="40" t="s">
        <v>171</v>
      </c>
      <c r="G1" s="40" t="s">
        <v>172</v>
      </c>
      <c r="H1" s="98" t="s">
        <v>173</v>
      </c>
    </row>
    <row r="2" spans="1:10" x14ac:dyDescent="0.2">
      <c r="A2" s="40" t="s">
        <v>37</v>
      </c>
      <c r="B2" s="138" t="s">
        <v>174</v>
      </c>
      <c r="C2" s="35" t="s">
        <v>220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">
      <c r="B3" s="138"/>
      <c r="C3" s="35" t="s">
        <v>221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">
      <c r="B4" s="138"/>
      <c r="C4" s="35" t="s">
        <v>222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">
      <c r="B5" s="138" t="s">
        <v>184</v>
      </c>
      <c r="C5" s="35" t="s">
        <v>220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">
      <c r="B6" s="138"/>
      <c r="C6" s="35" t="s">
        <v>221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">
      <c r="B7" s="138"/>
      <c r="C7" s="35" t="s">
        <v>222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">
      <c r="B8" s="138" t="s">
        <v>170</v>
      </c>
      <c r="C8" s="35" t="s">
        <v>220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">
      <c r="B9" s="138"/>
      <c r="C9" s="35" t="s">
        <v>221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">
      <c r="B10" s="138"/>
      <c r="C10" s="35" t="s">
        <v>222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">
      <c r="B11" s="138" t="s">
        <v>171</v>
      </c>
      <c r="C11" s="35" t="s">
        <v>220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">
      <c r="B12" s="138"/>
      <c r="C12" s="35" t="s">
        <v>221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">
      <c r="B13" s="138"/>
      <c r="C13" s="35" t="s">
        <v>222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">
      <c r="B14" s="138" t="s">
        <v>172</v>
      </c>
      <c r="C14" s="35" t="s">
        <v>220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">
      <c r="B15" s="138"/>
      <c r="C15" s="35" t="s">
        <v>221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">
      <c r="B16" s="138"/>
      <c r="C16" s="35" t="s">
        <v>222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">
      <c r="B17" s="101" t="s">
        <v>223</v>
      </c>
      <c r="C17" s="35" t="s">
        <v>222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">
      <c r="D18" s="102"/>
      <c r="E18" s="102"/>
      <c r="F18" s="102"/>
      <c r="G18" s="102"/>
      <c r="H18" s="102"/>
    </row>
    <row r="19" spans="1:8" x14ac:dyDescent="0.2">
      <c r="A19" s="40" t="s">
        <v>38</v>
      </c>
      <c r="B19" s="138" t="s">
        <v>174</v>
      </c>
      <c r="C19" s="35" t="s">
        <v>220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">
      <c r="B20" s="138"/>
      <c r="C20" s="35" t="s">
        <v>221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">
      <c r="B21" s="138"/>
      <c r="C21" s="35" t="s">
        <v>222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">
      <c r="B22" s="138" t="s">
        <v>184</v>
      </c>
      <c r="C22" s="35" t="s">
        <v>220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">
      <c r="B23" s="138"/>
      <c r="C23" s="35" t="s">
        <v>221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">
      <c r="B24" s="138"/>
      <c r="C24" s="35" t="s">
        <v>222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">
      <c r="B25" s="138" t="s">
        <v>170</v>
      </c>
      <c r="C25" s="35" t="s">
        <v>220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">
      <c r="B26" s="138"/>
      <c r="C26" s="35" t="s">
        <v>221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">
      <c r="B27" s="138"/>
      <c r="C27" s="35" t="s">
        <v>222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">
      <c r="B28" s="138" t="s">
        <v>171</v>
      </c>
      <c r="C28" s="35" t="s">
        <v>220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">
      <c r="B29" s="138"/>
      <c r="C29" s="35" t="s">
        <v>221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">
      <c r="B30" s="138"/>
      <c r="C30" s="35" t="s">
        <v>222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">
      <c r="B31" s="138" t="s">
        <v>172</v>
      </c>
      <c r="C31" s="35" t="s">
        <v>220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">
      <c r="B32" s="138"/>
      <c r="C32" s="35" t="s">
        <v>221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">
      <c r="B33" s="138"/>
      <c r="C33" s="35" t="s">
        <v>222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">
      <c r="B34" s="101" t="s">
        <v>223</v>
      </c>
      <c r="C34" s="35" t="s">
        <v>222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">
      <c r="D35" s="102"/>
      <c r="E35" s="102"/>
      <c r="F35" s="102"/>
      <c r="G35" s="102"/>
      <c r="H35" s="102"/>
    </row>
    <row r="36" spans="1:8" x14ac:dyDescent="0.2">
      <c r="A36" s="103" t="s">
        <v>39</v>
      </c>
      <c r="B36" s="138" t="s">
        <v>174</v>
      </c>
      <c r="C36" s="35" t="s">
        <v>220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">
      <c r="B37" s="138"/>
      <c r="C37" s="35" t="s">
        <v>221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">
      <c r="B38" s="138"/>
      <c r="C38" s="35" t="s">
        <v>222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">
      <c r="B39" s="138" t="s">
        <v>184</v>
      </c>
      <c r="C39" s="35" t="s">
        <v>220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">
      <c r="B40" s="138"/>
      <c r="C40" s="35" t="s">
        <v>221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">
      <c r="B41" s="138"/>
      <c r="C41" s="35" t="s">
        <v>222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">
      <c r="B42" s="138" t="s">
        <v>170</v>
      </c>
      <c r="C42" s="35" t="s">
        <v>220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">
      <c r="B43" s="138"/>
      <c r="C43" s="35" t="s">
        <v>221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">
      <c r="B44" s="138"/>
      <c r="C44" s="35" t="s">
        <v>222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">
      <c r="B45" s="138" t="s">
        <v>171</v>
      </c>
      <c r="C45" s="35" t="s">
        <v>220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">
      <c r="B46" s="138"/>
      <c r="C46" s="35" t="s">
        <v>221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">
      <c r="B47" s="138"/>
      <c r="C47" s="35" t="s">
        <v>222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">
      <c r="B48" s="138" t="s">
        <v>172</v>
      </c>
      <c r="C48" s="35" t="s">
        <v>220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">
      <c r="B49" s="138"/>
      <c r="C49" s="35" t="s">
        <v>221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">
      <c r="B50" s="138"/>
      <c r="C50" s="35" t="s">
        <v>222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">
      <c r="B51" s="104" t="s">
        <v>223</v>
      </c>
      <c r="C51" s="35" t="s">
        <v>222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K8fbRnmf/0sgLnZQEHslDPx2A0pDYOeOqrT+1xtGssmaP+Ou75m5Ea6mTMbbBOSfb0xtpx9zdFSeEdnEJkTeVg==" saltValue="sVksoeS0Opm0ox0eJfB4ng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142</v>
      </c>
      <c r="B1" s="25" t="s">
        <v>143</v>
      </c>
      <c r="C1" s="23" t="s">
        <v>144</v>
      </c>
      <c r="D1" s="23" t="s">
        <v>145</v>
      </c>
      <c r="E1" s="23" t="s">
        <v>146</v>
      </c>
      <c r="F1" s="23" t="s">
        <v>147</v>
      </c>
      <c r="G1" s="23" t="s">
        <v>148</v>
      </c>
      <c r="H1" s="23" t="s">
        <v>149</v>
      </c>
      <c r="I1" s="23" t="s">
        <v>150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zLyyhCdzZQ/6kASciJc91VrlHcdkzjE8woQAd0X5D3RQ/hq4giWsU43OXYyGy2X9eL9JMq67tQ5iVWTRE47W7g==" saltValue="wvRiaQVD9j7L0u0f+3zBC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6" customFormat="1" ht="18.75" customHeight="1" x14ac:dyDescent="0.2">
      <c r="A1" s="105" t="s">
        <v>40</v>
      </c>
    </row>
    <row r="2" spans="1:7" ht="15.75" customHeight="1" x14ac:dyDescent="0.2">
      <c r="B2" s="107"/>
      <c r="C2" s="108" t="s">
        <v>132</v>
      </c>
      <c r="D2" s="109" t="s">
        <v>131</v>
      </c>
      <c r="E2" s="109" t="s">
        <v>130</v>
      </c>
      <c r="F2" s="109" t="s">
        <v>129</v>
      </c>
    </row>
    <row r="3" spans="1:7" ht="15.75" customHeight="1" x14ac:dyDescent="0.2">
      <c r="A3" s="40" t="s">
        <v>41</v>
      </c>
      <c r="B3" s="110"/>
      <c r="C3" s="111"/>
      <c r="D3" s="112"/>
      <c r="E3" s="112"/>
      <c r="F3" s="112"/>
    </row>
    <row r="4" spans="1:7" ht="15.75" customHeight="1" x14ac:dyDescent="0.2">
      <c r="B4" s="113" t="s">
        <v>115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">
      <c r="B5" s="113" t="s">
        <v>116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">
      <c r="B6" s="113" t="s">
        <v>117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">
      <c r="B7" s="113" t="s">
        <v>118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">
      <c r="C8" s="116"/>
      <c r="D8" s="100"/>
      <c r="E8" s="100"/>
      <c r="F8" s="100"/>
    </row>
    <row r="9" spans="1:7" ht="15.75" customHeight="1" x14ac:dyDescent="0.2">
      <c r="A9" s="40" t="s">
        <v>42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">
      <c r="C10" s="116"/>
      <c r="D10" s="100"/>
      <c r="E10" s="100"/>
      <c r="F10" s="100"/>
      <c r="G10" s="117"/>
    </row>
    <row r="11" spans="1:7" s="106" customFormat="1" ht="15" customHeight="1" x14ac:dyDescent="0.2">
      <c r="A11" s="105" t="s">
        <v>43</v>
      </c>
      <c r="C11" s="118"/>
      <c r="D11" s="119"/>
      <c r="E11" s="119"/>
      <c r="F11" s="119"/>
      <c r="G11" s="120"/>
    </row>
    <row r="12" spans="1:7" ht="15.75" customHeight="1" x14ac:dyDescent="0.2">
      <c r="A12" s="40" t="s">
        <v>44</v>
      </c>
      <c r="C12" s="116"/>
      <c r="D12" s="100"/>
      <c r="E12" s="100"/>
      <c r="F12" s="100"/>
      <c r="G12" s="117"/>
    </row>
    <row r="13" spans="1:7" ht="15.75" customHeight="1" x14ac:dyDescent="0.2">
      <c r="B13" s="121" t="s">
        <v>45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">
      <c r="B14" s="121" t="s">
        <v>46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">
      <c r="B15" s="121" t="s">
        <v>47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">
      <c r="A16" s="40"/>
      <c r="B16" s="121"/>
      <c r="C16" s="122"/>
      <c r="D16" s="100"/>
      <c r="E16" s="100"/>
      <c r="F16" s="100"/>
      <c r="G16" s="117"/>
    </row>
    <row r="17" spans="1:7" ht="15.75" customHeight="1" x14ac:dyDescent="0.2">
      <c r="A17" s="40" t="s">
        <v>48</v>
      </c>
      <c r="B17" s="110"/>
      <c r="C17" s="123"/>
      <c r="D17" s="124"/>
      <c r="E17" s="124"/>
      <c r="F17" s="124"/>
      <c r="G17" s="117"/>
    </row>
    <row r="18" spans="1:7" ht="15.75" customHeight="1" x14ac:dyDescent="0.2">
      <c r="B18" s="125" t="s">
        <v>152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">
      <c r="B19" s="125" t="s">
        <v>153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">
      <c r="B20" s="125" t="s">
        <v>154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">
      <c r="B21" s="125" t="s">
        <v>155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">
      <c r="B22" s="125" t="s">
        <v>156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">
      <c r="B23" s="125" t="s">
        <v>157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">
      <c r="B24" s="125" t="s">
        <v>158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">
      <c r="B25" s="125" t="s">
        <v>159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">
      <c r="B26" s="121"/>
    </row>
    <row r="28" spans="1:7" ht="15.75" customHeight="1" x14ac:dyDescent="0.2">
      <c r="B28" s="40"/>
    </row>
  </sheetData>
  <sheetProtection algorithmName="SHA-512" hashValue="z0h9rh/m1Aybnd4XRVeSfYYuU1fC8lphr5cB1uV9lKpaOX404pjLK8b4OAjr4cELOKot9/CTFKDR6PWSrvgMqg==" saltValue="mSpZ5wTP3jdbn2EIJj73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6" customFormat="1" x14ac:dyDescent="0.2">
      <c r="A1" s="105" t="s">
        <v>49</v>
      </c>
    </row>
    <row r="2" spans="1:16" x14ac:dyDescent="0.2">
      <c r="A2" s="126" t="s">
        <v>30</v>
      </c>
      <c r="B2" s="127" t="s">
        <v>50</v>
      </c>
      <c r="C2" s="127" t="s">
        <v>51</v>
      </c>
      <c r="D2" s="109" t="s">
        <v>184</v>
      </c>
      <c r="E2" s="109" t="s">
        <v>170</v>
      </c>
      <c r="F2" s="109" t="s">
        <v>171</v>
      </c>
      <c r="G2" s="109" t="s">
        <v>172</v>
      </c>
      <c r="H2" s="109" t="s">
        <v>173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">
      <c r="A3" s="40"/>
      <c r="B3" s="35" t="s">
        <v>161</v>
      </c>
      <c r="C3" s="43" t="s">
        <v>52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">
      <c r="C4" s="43" t="s">
        <v>53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">
      <c r="C5" s="43" t="s">
        <v>54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">
      <c r="C6" s="43" t="s">
        <v>55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">
      <c r="B7" s="35" t="s">
        <v>162</v>
      </c>
      <c r="C7" s="43" t="s">
        <v>52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">
      <c r="C8" s="43" t="s">
        <v>53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">
      <c r="C9" s="43" t="s">
        <v>54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">
      <c r="C10" s="43" t="s">
        <v>55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">
      <c r="B11" s="35" t="s">
        <v>164</v>
      </c>
      <c r="C11" s="43" t="s">
        <v>52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">
      <c r="C12" s="43" t="s">
        <v>53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">
      <c r="C13" s="43" t="s">
        <v>54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">
      <c r="C14" s="43" t="s">
        <v>55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">
      <c r="B15" s="35" t="s">
        <v>165</v>
      </c>
      <c r="C15" s="43" t="s">
        <v>52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">
      <c r="C16" s="43" t="s">
        <v>53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">
      <c r="C17" s="43" t="s">
        <v>54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4.1" customHeight="1" x14ac:dyDescent="0.2">
      <c r="C18" s="43" t="s">
        <v>55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">
      <c r="B19" s="36" t="s">
        <v>163</v>
      </c>
      <c r="C19" s="43" t="s">
        <v>52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">
      <c r="C20" s="43" t="s">
        <v>53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">
      <c r="C21" s="43" t="s">
        <v>54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">
      <c r="C22" s="43" t="s">
        <v>55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">
      <c r="B23" s="36" t="s">
        <v>169</v>
      </c>
      <c r="C23" s="43" t="s">
        <v>52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">
      <c r="C24" s="43" t="s">
        <v>53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">
      <c r="C25" s="43" t="s">
        <v>54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">
      <c r="C26" s="43" t="s">
        <v>55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">
      <c r="A28" s="105" t="s">
        <v>56</v>
      </c>
    </row>
    <row r="29" spans="1:16" s="36" customFormat="1" x14ac:dyDescent="0.2">
      <c r="A29" s="129" t="s">
        <v>57</v>
      </c>
      <c r="B29" s="98" t="s">
        <v>50</v>
      </c>
      <c r="C29" s="98" t="s">
        <v>58</v>
      </c>
      <c r="D29" s="109" t="s">
        <v>184</v>
      </c>
      <c r="E29" s="109" t="s">
        <v>170</v>
      </c>
      <c r="F29" s="109" t="s">
        <v>171</v>
      </c>
      <c r="G29" s="109" t="s">
        <v>172</v>
      </c>
      <c r="H29" s="109" t="s">
        <v>173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">
      <c r="A30" s="40"/>
      <c r="B30" s="35" t="s">
        <v>161</v>
      </c>
      <c r="C30" s="43" t="s">
        <v>52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">
      <c r="C31" s="43" t="s">
        <v>53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">
      <c r="C32" s="43" t="s">
        <v>4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">
      <c r="C33" s="43" t="s">
        <v>5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">
      <c r="B34" s="35" t="s">
        <v>162</v>
      </c>
      <c r="C34" s="43" t="s">
        <v>52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">
      <c r="C35" s="43" t="s">
        <v>53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">
      <c r="C36" s="43" t="s">
        <v>4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">
      <c r="C37" s="43" t="s">
        <v>5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">
      <c r="B38" s="35" t="s">
        <v>164</v>
      </c>
      <c r="C38" s="43" t="s">
        <v>52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">
      <c r="C39" s="43" t="s">
        <v>53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">
      <c r="C40" s="43" t="s">
        <v>4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">
      <c r="C41" s="43" t="s">
        <v>5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">
      <c r="B42" s="35" t="s">
        <v>165</v>
      </c>
      <c r="C42" s="43" t="s">
        <v>52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">
      <c r="C43" s="43" t="s">
        <v>53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">
      <c r="C44" s="43" t="s">
        <v>4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">
      <c r="C45" s="43" t="s">
        <v>5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">
      <c r="B46" s="35" t="s">
        <v>163</v>
      </c>
      <c r="C46" s="43" t="s">
        <v>52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">
      <c r="C47" s="43" t="s">
        <v>53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">
      <c r="C48" s="43" t="s">
        <v>4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">
      <c r="C49" s="43" t="s">
        <v>5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">
      <c r="B50" s="35" t="s">
        <v>169</v>
      </c>
      <c r="C50" s="43" t="s">
        <v>52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">
      <c r="C51" s="43" t="s">
        <v>53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">
      <c r="C52" s="43" t="s">
        <v>4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">
      <c r="C53" s="43" t="s">
        <v>5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">
      <c r="C54" s="43"/>
      <c r="D54" s="43"/>
    </row>
    <row r="55" spans="1:16" s="106" customFormat="1" x14ac:dyDescent="0.2">
      <c r="A55" s="105" t="s">
        <v>59</v>
      </c>
    </row>
    <row r="56" spans="1:16" s="36" customFormat="1" ht="25.5" x14ac:dyDescent="0.2">
      <c r="A56" s="129" t="s">
        <v>196</v>
      </c>
      <c r="B56" s="98" t="s">
        <v>50</v>
      </c>
      <c r="C56" s="131" t="s">
        <v>60</v>
      </c>
      <c r="D56" s="109" t="s">
        <v>197</v>
      </c>
      <c r="E56" s="109" t="s">
        <v>198</v>
      </c>
      <c r="F56" s="109" t="s">
        <v>199</v>
      </c>
      <c r="G56" s="109" t="s">
        <v>200</v>
      </c>
      <c r="H56" s="128"/>
      <c r="M56" s="128"/>
      <c r="N56" s="128"/>
      <c r="O56" s="128"/>
      <c r="P56" s="128"/>
    </row>
    <row r="57" spans="1:16" x14ac:dyDescent="0.2">
      <c r="A57" s="40"/>
      <c r="B57" s="35" t="s">
        <v>175</v>
      </c>
      <c r="C57" s="43" t="s">
        <v>61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">
      <c r="C58" s="43" t="s">
        <v>62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">
      <c r="B59" s="35" t="s">
        <v>176</v>
      </c>
      <c r="C59" s="43" t="s">
        <v>61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">
      <c r="C60" s="43" t="s">
        <v>62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">
      <c r="B61" s="35" t="s">
        <v>177</v>
      </c>
      <c r="C61" s="43" t="s">
        <v>61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">
      <c r="C62" s="43" t="s">
        <v>62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">
      <c r="C63" s="43"/>
      <c r="D63" s="43"/>
    </row>
    <row r="64" spans="1:16" s="106" customFormat="1" x14ac:dyDescent="0.2">
      <c r="A64" s="105" t="s">
        <v>63</v>
      </c>
    </row>
    <row r="65" spans="1:16" s="36" customFormat="1" ht="25.5" x14ac:dyDescent="0.2">
      <c r="A65" s="129" t="s">
        <v>203</v>
      </c>
      <c r="B65" s="98" t="s">
        <v>50</v>
      </c>
      <c r="C65" s="131" t="s">
        <v>64</v>
      </c>
      <c r="D65" s="109" t="s">
        <v>184</v>
      </c>
      <c r="E65" s="109" t="s">
        <v>170</v>
      </c>
      <c r="F65" s="109" t="s">
        <v>171</v>
      </c>
      <c r="G65" s="109" t="s">
        <v>172</v>
      </c>
      <c r="H65" s="132" t="s">
        <v>173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">
      <c r="A66" s="133"/>
      <c r="B66" s="35" t="s">
        <v>152</v>
      </c>
      <c r="C66" s="43" t="s">
        <v>204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">
      <c r="C67" s="43" t="s">
        <v>205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">
      <c r="C68" s="43" t="s">
        <v>206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">
      <c r="C69" s="43" t="s">
        <v>207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">
      <c r="B70" s="35" t="s">
        <v>153</v>
      </c>
      <c r="C70" s="43" t="s">
        <v>204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">
      <c r="C71" s="43" t="s">
        <v>205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">
      <c r="C72" s="43" t="s">
        <v>206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">
      <c r="C73" s="43" t="s">
        <v>207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">
      <c r="B74" s="35" t="s">
        <v>154</v>
      </c>
      <c r="C74" s="43" t="s">
        <v>204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">
      <c r="C75" s="43" t="s">
        <v>205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">
      <c r="C76" s="43" t="s">
        <v>206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">
      <c r="C77" s="43" t="s">
        <v>207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">
      <c r="B78" s="35" t="s">
        <v>156</v>
      </c>
      <c r="C78" s="43" t="s">
        <v>204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">
      <c r="C79" s="43" t="s">
        <v>205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">
      <c r="C80" s="43" t="s">
        <v>206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">
      <c r="C81" s="43" t="s">
        <v>207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">
      <c r="B82" s="35" t="s">
        <v>161</v>
      </c>
      <c r="C82" s="43" t="s">
        <v>204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">
      <c r="C83" s="43" t="s">
        <v>205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">
      <c r="C84" s="43" t="s">
        <v>206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">
      <c r="C85" s="43" t="s">
        <v>207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">
      <c r="B86" s="35" t="s">
        <v>162</v>
      </c>
      <c r="C86" s="43" t="s">
        <v>204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">
      <c r="C87" s="43" t="s">
        <v>205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">
      <c r="C88" s="43" t="s">
        <v>206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">
      <c r="C89" s="43" t="s">
        <v>207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">
      <c r="B90" s="35" t="s">
        <v>164</v>
      </c>
      <c r="C90" s="43" t="s">
        <v>204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">
      <c r="C91" s="43" t="s">
        <v>205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">
      <c r="C92" s="43" t="s">
        <v>206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">
      <c r="C93" s="43" t="s">
        <v>207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">
      <c r="B94" s="35" t="s">
        <v>163</v>
      </c>
      <c r="C94" s="43" t="s">
        <v>204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">
      <c r="C95" s="43" t="s">
        <v>205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">
      <c r="C96" s="43" t="s">
        <v>206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">
      <c r="C97" s="43" t="s">
        <v>207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">
      <c r="B98" s="35" t="s">
        <v>166</v>
      </c>
      <c r="C98" s="43" t="s">
        <v>204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">
      <c r="C99" s="43" t="s">
        <v>205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">
      <c r="C100" s="43" t="s">
        <v>206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">
      <c r="C101" s="43" t="s">
        <v>207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">
      <c r="A103" s="105" t="s">
        <v>65</v>
      </c>
    </row>
    <row r="104" spans="1:16" s="36" customFormat="1" ht="25.5" x14ac:dyDescent="0.2">
      <c r="A104" s="129" t="s">
        <v>161</v>
      </c>
      <c r="B104" s="134" t="s">
        <v>207</v>
      </c>
      <c r="C104" s="131" t="s">
        <v>64</v>
      </c>
      <c r="D104" s="109" t="s">
        <v>184</v>
      </c>
      <c r="E104" s="109" t="s">
        <v>170</v>
      </c>
      <c r="F104" s="109" t="s">
        <v>171</v>
      </c>
      <c r="G104" s="109" t="s">
        <v>172</v>
      </c>
      <c r="H104" s="132" t="s">
        <v>173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">
      <c r="A105" s="40"/>
      <c r="B105" s="36"/>
      <c r="C105" s="43" t="s">
        <v>204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">
      <c r="C106" s="43" t="s">
        <v>205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">
      <c r="C107" s="43" t="s">
        <v>206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">
      <c r="C108" s="43" t="s">
        <v>207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">
      <c r="A111" s="40"/>
    </row>
  </sheetData>
  <sheetProtection algorithmName="SHA-512" hashValue="ySUgkRL6mNRszmL2NYOLkYCDPbQBz8nXVsj1hpBov8Xm3wV3Hfr2Z+Ww7vlRJkMBaxZFBU2ezRNBG2JDenLaWw==" saltValue="eyJpPiLFqpMGb7yCUSZrV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C8" sqref="C8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6" customFormat="1" ht="14.25" customHeight="1" x14ac:dyDescent="0.2">
      <c r="A1" s="105" t="s">
        <v>66</v>
      </c>
    </row>
    <row r="2" spans="1:7" ht="14.25" customHeight="1" x14ac:dyDescent="0.2">
      <c r="A2" s="133" t="s">
        <v>0</v>
      </c>
      <c r="B2" s="127"/>
      <c r="C2" s="40" t="s">
        <v>184</v>
      </c>
      <c r="D2" s="40" t="s">
        <v>170</v>
      </c>
      <c r="E2" s="40" t="s">
        <v>171</v>
      </c>
      <c r="F2" s="40" t="s">
        <v>172</v>
      </c>
      <c r="G2" s="40" t="s">
        <v>173</v>
      </c>
    </row>
    <row r="3" spans="1:7" ht="14.25" customHeight="1" x14ac:dyDescent="0.2">
      <c r="B3" s="121" t="s">
        <v>67</v>
      </c>
      <c r="C3" s="115" t="s">
        <v>68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">
      <c r="A4" s="40"/>
      <c r="B4" s="125" t="s">
        <v>69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">
      <c r="A5" s="110" t="s">
        <v>70</v>
      </c>
    </row>
    <row r="6" spans="1:7" ht="14.25" customHeight="1" x14ac:dyDescent="0.2">
      <c r="B6" s="125" t="s">
        <v>256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">
      <c r="B7" s="125" t="s">
        <v>249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">
      <c r="B8" s="125" t="s">
        <v>264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">
      <c r="B9" s="125"/>
      <c r="C9" s="125"/>
      <c r="D9" s="125"/>
      <c r="E9" s="125"/>
      <c r="F9" s="125"/>
      <c r="G9" s="125"/>
    </row>
    <row r="10" spans="1:7" s="106" customFormat="1" ht="14.25" customHeight="1" x14ac:dyDescent="0.2">
      <c r="A10" s="105" t="s">
        <v>71</v>
      </c>
    </row>
    <row r="11" spans="1:7" ht="14.25" customHeight="1" x14ac:dyDescent="0.2">
      <c r="A11" s="110"/>
      <c r="B11" s="121" t="s">
        <v>248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">
      <c r="A12" s="110"/>
      <c r="B12" s="121"/>
    </row>
    <row r="13" spans="1:7" s="106" customFormat="1" ht="14.25" customHeight="1" x14ac:dyDescent="0.2">
      <c r="A13" s="105" t="s">
        <v>72</v>
      </c>
    </row>
    <row r="14" spans="1:7" ht="14.25" customHeight="1" x14ac:dyDescent="0.2">
      <c r="A14" s="133" t="s">
        <v>57</v>
      </c>
      <c r="B14" s="125" t="s">
        <v>73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">
      <c r="A15" s="40"/>
      <c r="B15" s="125" t="s">
        <v>74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">
      <c r="A16" s="133" t="s">
        <v>196</v>
      </c>
      <c r="B16" s="121" t="s">
        <v>75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"/>
    <row r="18" spans="1:6" s="106" customFormat="1" ht="14.25" customHeight="1" x14ac:dyDescent="0.2">
      <c r="A18" s="105" t="s">
        <v>76</v>
      </c>
    </row>
    <row r="19" spans="1:6" s="110" customFormat="1" ht="14.25" customHeight="1" x14ac:dyDescent="0.2">
      <c r="C19" s="56" t="s">
        <v>144</v>
      </c>
      <c r="D19" s="56" t="s">
        <v>145</v>
      </c>
      <c r="E19" s="56" t="s">
        <v>146</v>
      </c>
      <c r="F19" s="56" t="s">
        <v>147</v>
      </c>
    </row>
    <row r="20" spans="1:6" x14ac:dyDescent="0.2">
      <c r="B20" s="121" t="s">
        <v>237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o54HPSiv6HSP86ha/KE+ri3P8a2HEvsvLw5REHnoFR9YWLfOXpjNE9jbJwPO+GhIFa1VvIy8uR0ed8WxI5dGzQ==" saltValue="RqKWiz0qgjQU1maVr/l5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3" sqref="E13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27" t="s">
        <v>226</v>
      </c>
      <c r="B1" s="40"/>
      <c r="C1" s="40" t="s">
        <v>129</v>
      </c>
      <c r="D1" s="40" t="s">
        <v>131</v>
      </c>
      <c r="E1" s="40" t="s">
        <v>130</v>
      </c>
      <c r="F1" s="127" t="s">
        <v>132</v>
      </c>
    </row>
    <row r="2" spans="1:6" ht="15.75" customHeight="1" x14ac:dyDescent="0.2">
      <c r="A2" s="92" t="s">
        <v>233</v>
      </c>
      <c r="B2" s="92" t="s">
        <v>77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">
      <c r="A3" s="92"/>
      <c r="B3" s="92" t="s">
        <v>78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">
      <c r="A4" s="92" t="s">
        <v>245</v>
      </c>
      <c r="B4" s="92" t="s">
        <v>77</v>
      </c>
      <c r="C4" s="115">
        <v>0</v>
      </c>
      <c r="D4" s="115">
        <v>0</v>
      </c>
      <c r="E4" s="115">
        <v>0</v>
      </c>
      <c r="F4" s="115">
        <v>0</v>
      </c>
    </row>
    <row r="5" spans="1:6" ht="15.75" customHeight="1" x14ac:dyDescent="0.2">
      <c r="A5" s="92"/>
      <c r="B5" s="92" t="s">
        <v>78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">
      <c r="A6" s="92" t="s">
        <v>246</v>
      </c>
      <c r="B6" s="92" t="s">
        <v>77</v>
      </c>
      <c r="C6" s="115">
        <v>0</v>
      </c>
      <c r="D6" s="115">
        <v>0</v>
      </c>
      <c r="E6" s="115">
        <v>0</v>
      </c>
      <c r="F6" s="115">
        <v>0</v>
      </c>
    </row>
    <row r="7" spans="1:6" ht="15.75" customHeight="1" x14ac:dyDescent="0.2">
      <c r="A7" s="92"/>
      <c r="B7" s="92" t="s">
        <v>78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">
      <c r="A8" s="92" t="s">
        <v>3</v>
      </c>
      <c r="B8" s="92" t="s">
        <v>77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">
      <c r="A9" s="92"/>
      <c r="B9" s="92" t="s">
        <v>78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">
      <c r="A10" s="92" t="s">
        <v>250</v>
      </c>
      <c r="B10" s="92" t="s">
        <v>77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">
      <c r="A11" s="92"/>
      <c r="B11" s="92" t="s">
        <v>78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">
      <c r="A12" s="92" t="s">
        <v>254</v>
      </c>
      <c r="B12" s="92" t="s">
        <v>77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">
      <c r="A13" s="92"/>
      <c r="B13" s="92" t="s">
        <v>78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">
      <c r="A19" s="92"/>
    </row>
    <row r="20" spans="1:1" ht="15.75" customHeight="1" x14ac:dyDescent="0.2">
      <c r="A20" s="92"/>
    </row>
  </sheetData>
  <sheetProtection algorithmName="SHA-512" hashValue="0DhcqHPiUB+iPHjtk7XDzNtcEcLsuPSCk/EimwVe6w3ajANB1QThfEhkXggwiQxOAYPx3opJQ6awlLregP0kAA==" saltValue="bLFk4xWF+nYPfeYjnycgh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9" t="s">
        <v>184</v>
      </c>
      <c r="D1" s="109" t="s">
        <v>170</v>
      </c>
      <c r="E1" s="109" t="s">
        <v>171</v>
      </c>
      <c r="F1" s="109" t="s">
        <v>172</v>
      </c>
      <c r="G1" s="109" t="s">
        <v>173</v>
      </c>
      <c r="H1" s="109" t="s">
        <v>144</v>
      </c>
      <c r="I1" s="109" t="s">
        <v>145</v>
      </c>
      <c r="J1" s="109" t="s">
        <v>146</v>
      </c>
      <c r="K1" s="109" t="s">
        <v>147</v>
      </c>
      <c r="L1" s="109" t="s">
        <v>197</v>
      </c>
      <c r="M1" s="109" t="s">
        <v>198</v>
      </c>
      <c r="N1" s="109" t="s">
        <v>199</v>
      </c>
      <c r="O1" s="109" t="s">
        <v>200</v>
      </c>
    </row>
    <row r="2" spans="1:15" x14ac:dyDescent="0.2">
      <c r="A2" s="40" t="s">
        <v>79</v>
      </c>
    </row>
    <row r="3" spans="1:15" x14ac:dyDescent="0.2">
      <c r="B3" s="59" t="s">
        <v>236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">
      <c r="B4" s="59" t="s">
        <v>241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">
      <c r="B5" s="59" t="s">
        <v>242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">
      <c r="B6" s="59" t="s">
        <v>243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">
      <c r="B7" s="59" t="s">
        <v>244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">
      <c r="B8" s="92" t="s">
        <v>245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">
      <c r="B9" s="92" t="s">
        <v>246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">
      <c r="B10" s="59" t="s">
        <v>3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">
      <c r="B11" s="92" t="s">
        <v>249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">
      <c r="B12" s="59" t="s">
        <v>250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2.95" customHeight="1" x14ac:dyDescent="0.2">
      <c r="B13" s="59" t="s">
        <v>253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">
      <c r="B14" s="59" t="s">
        <v>254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">
      <c r="A16" s="40" t="s">
        <v>80</v>
      </c>
      <c r="B16" s="59"/>
    </row>
    <row r="17" spans="2:15" x14ac:dyDescent="0.2">
      <c r="B17" s="92" t="s">
        <v>238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">
      <c r="B18" s="92" t="s">
        <v>239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">
      <c r="B19" s="92" t="s">
        <v>240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">
      <c r="B20" s="92" t="s">
        <v>247</v>
      </c>
      <c r="C20" s="115">
        <v>1</v>
      </c>
      <c r="D20" s="115">
        <v>1</v>
      </c>
      <c r="E20" s="115">
        <v>0.97599999999999998</v>
      </c>
      <c r="F20" s="115">
        <v>0.97599999999999998</v>
      </c>
      <c r="G20" s="115">
        <v>0.97599999999999998</v>
      </c>
      <c r="H20" s="115">
        <v>0.97599999999999998</v>
      </c>
      <c r="I20" s="115">
        <v>0.97599999999999998</v>
      </c>
      <c r="J20" s="115">
        <v>0.97599999999999998</v>
      </c>
      <c r="K20" s="115">
        <v>0.97599999999999998</v>
      </c>
      <c r="L20" s="115">
        <v>0.97599999999999998</v>
      </c>
      <c r="M20" s="115">
        <v>0.97599999999999998</v>
      </c>
      <c r="N20" s="115">
        <v>0.97599999999999998</v>
      </c>
      <c r="O20" s="115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5e3OxV9okSiDyn7p0BqWjVuMvXQFm4+AC151BgEn7Xe8rc/Mc0oGC61aQ46mQmfaK4Vxnvno2igdnDHBbax+/A==" saltValue="4H8G4fGjivA1/KfWbKiKE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27"/>
      <c r="C1" s="40" t="s">
        <v>184</v>
      </c>
      <c r="D1" s="40" t="s">
        <v>170</v>
      </c>
      <c r="E1" s="40" t="s">
        <v>171</v>
      </c>
      <c r="F1" s="40" t="s">
        <v>172</v>
      </c>
      <c r="G1" s="40" t="s">
        <v>173</v>
      </c>
    </row>
    <row r="2" spans="1:7" x14ac:dyDescent="0.2">
      <c r="A2" s="40" t="s">
        <v>81</v>
      </c>
    </row>
    <row r="3" spans="1:7" x14ac:dyDescent="0.2">
      <c r="B3" s="59" t="s">
        <v>227</v>
      </c>
      <c r="C3" s="115">
        <v>1</v>
      </c>
      <c r="D3" s="115">
        <v>0.22</v>
      </c>
      <c r="E3" s="115">
        <v>0.22</v>
      </c>
      <c r="F3" s="115">
        <v>0.22</v>
      </c>
      <c r="G3" s="115">
        <v>0.22</v>
      </c>
    </row>
    <row r="4" spans="1:7" x14ac:dyDescent="0.2">
      <c r="A4" s="40" t="s">
        <v>82</v>
      </c>
      <c r="B4" s="59"/>
      <c r="C4" s="135"/>
      <c r="D4" s="135"/>
      <c r="E4" s="135"/>
      <c r="F4" s="135"/>
      <c r="G4" s="135"/>
    </row>
    <row r="5" spans="1:7" x14ac:dyDescent="0.2">
      <c r="B5" s="92" t="s">
        <v>25</v>
      </c>
      <c r="C5" s="115">
        <v>1</v>
      </c>
      <c r="D5" s="115">
        <v>0.16</v>
      </c>
      <c r="E5" s="115">
        <v>0.16</v>
      </c>
      <c r="F5" s="115">
        <v>0.16</v>
      </c>
      <c r="G5" s="115">
        <v>0.16</v>
      </c>
    </row>
  </sheetData>
  <sheetProtection algorithmName="SHA-512" hashValue="S29mgwHnPWSTC8qHxtgUP/CxQKNU60sqw6/dSm7FZYLcYCgyk0zUyNs2yZk9AiRqkm6yg6Ed8ymSIMPF8SVJhw==" saltValue="woLGweBO+1EHTggYU+Do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zoomScale="111" workbookViewId="0">
      <selection activeCell="D27" sqref="D27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226</v>
      </c>
      <c r="B1" s="40" t="s">
        <v>83</v>
      </c>
      <c r="C1" s="133" t="s">
        <v>84</v>
      </c>
      <c r="D1" s="40" t="s">
        <v>184</v>
      </c>
      <c r="E1" s="40" t="s">
        <v>170</v>
      </c>
      <c r="F1" s="40" t="s">
        <v>171</v>
      </c>
      <c r="G1" s="40" t="s">
        <v>172</v>
      </c>
      <c r="H1" s="40" t="s">
        <v>173</v>
      </c>
    </row>
    <row r="2" spans="1:9" x14ac:dyDescent="0.2">
      <c r="A2" s="52" t="s">
        <v>257</v>
      </c>
      <c r="B2" s="52" t="s">
        <v>161</v>
      </c>
      <c r="C2" s="52" t="s">
        <v>85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">
      <c r="C3" s="52" t="s">
        <v>86</v>
      </c>
      <c r="D3" s="115">
        <v>0</v>
      </c>
      <c r="E3" s="115">
        <v>0</v>
      </c>
      <c r="F3" s="115">
        <v>0.36</v>
      </c>
      <c r="G3" s="115">
        <v>0.36</v>
      </c>
      <c r="H3" s="115">
        <v>0.36</v>
      </c>
    </row>
    <row r="4" spans="1:9" x14ac:dyDescent="0.2">
      <c r="C4" s="52" t="s">
        <v>87</v>
      </c>
      <c r="D4" s="115">
        <v>0</v>
      </c>
      <c r="E4" s="115">
        <v>0</v>
      </c>
      <c r="F4" s="115">
        <v>0.45</v>
      </c>
      <c r="G4" s="115">
        <v>0.45</v>
      </c>
      <c r="H4" s="115">
        <v>0.45</v>
      </c>
    </row>
    <row r="5" spans="1:9" x14ac:dyDescent="0.2">
      <c r="A5" s="52" t="s">
        <v>256</v>
      </c>
      <c r="B5" s="52" t="s">
        <v>5</v>
      </c>
      <c r="C5" s="52" t="s">
        <v>85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">
      <c r="C6" s="52" t="s">
        <v>87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">
      <c r="B7" s="52" t="s">
        <v>4</v>
      </c>
      <c r="C7" s="52" t="s">
        <v>85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">
      <c r="C8" s="52" t="s">
        <v>87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">
      <c r="A9" s="52" t="s">
        <v>249</v>
      </c>
      <c r="B9" s="52" t="s">
        <v>5</v>
      </c>
      <c r="C9" s="52" t="s">
        <v>85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">
      <c r="C10" s="52" t="s">
        <v>87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">
      <c r="B11" s="52" t="s">
        <v>4</v>
      </c>
      <c r="C11" s="52" t="s">
        <v>85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">
      <c r="C12" s="52" t="s">
        <v>87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">
      <c r="A13" s="52" t="s">
        <v>235</v>
      </c>
      <c r="B13" s="52" t="s">
        <v>5</v>
      </c>
      <c r="C13" s="52" t="s">
        <v>85</v>
      </c>
      <c r="D13" s="115">
        <v>0</v>
      </c>
      <c r="E13" s="115">
        <v>0</v>
      </c>
      <c r="F13" s="115">
        <v>0.8</v>
      </c>
      <c r="G13" s="115">
        <v>0.8</v>
      </c>
      <c r="H13" s="115">
        <v>0.8</v>
      </c>
    </row>
    <row r="14" spans="1:9" x14ac:dyDescent="0.2">
      <c r="C14" s="52" t="s">
        <v>87</v>
      </c>
      <c r="D14" s="115">
        <v>0</v>
      </c>
      <c r="E14" s="115">
        <v>0</v>
      </c>
      <c r="F14" s="115">
        <v>0.85</v>
      </c>
      <c r="G14" s="115">
        <v>0.85</v>
      </c>
      <c r="H14" s="115">
        <v>0.85</v>
      </c>
      <c r="I14" s="36"/>
    </row>
    <row r="15" spans="1:9" x14ac:dyDescent="0.2">
      <c r="B15" s="52" t="s">
        <v>4</v>
      </c>
      <c r="C15" s="52" t="s">
        <v>85</v>
      </c>
      <c r="D15" s="115">
        <v>0</v>
      </c>
      <c r="E15" s="115">
        <v>0</v>
      </c>
      <c r="F15" s="115">
        <v>0.8</v>
      </c>
      <c r="G15" s="115">
        <v>0.8</v>
      </c>
      <c r="H15" s="115">
        <v>0.8</v>
      </c>
      <c r="I15" s="36"/>
    </row>
    <row r="16" spans="1:9" x14ac:dyDescent="0.2">
      <c r="C16" s="52" t="s">
        <v>87</v>
      </c>
      <c r="D16" s="115">
        <v>0</v>
      </c>
      <c r="E16" s="115">
        <v>0</v>
      </c>
      <c r="F16" s="115">
        <v>0.75</v>
      </c>
      <c r="G16" s="115">
        <v>0.75</v>
      </c>
      <c r="H16" s="115">
        <v>0.75</v>
      </c>
      <c r="I16" s="36"/>
    </row>
    <row r="17" spans="1:9" x14ac:dyDescent="0.2">
      <c r="A17" s="52" t="s">
        <v>240</v>
      </c>
      <c r="B17" s="52" t="s">
        <v>158</v>
      </c>
      <c r="C17" s="52" t="s">
        <v>85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">
      <c r="C18" s="52" t="s">
        <v>86</v>
      </c>
      <c r="D18" s="115">
        <v>0.19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">
      <c r="A19" s="52" t="s">
        <v>238</v>
      </c>
      <c r="B19" s="52" t="s">
        <v>158</v>
      </c>
      <c r="C19" s="52" t="s">
        <v>85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">
      <c r="C20" s="52" t="s">
        <v>86</v>
      </c>
      <c r="D20" s="115">
        <v>0.19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">
      <c r="A21" s="52" t="s">
        <v>239</v>
      </c>
      <c r="B21" s="52" t="s">
        <v>158</v>
      </c>
      <c r="C21" s="52" t="s">
        <v>85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">
      <c r="C22" s="52" t="s">
        <v>86</v>
      </c>
      <c r="D22" s="115">
        <v>0.19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">
      <c r="A23" s="52" t="s">
        <v>261</v>
      </c>
      <c r="B23" s="52" t="s">
        <v>161</v>
      </c>
      <c r="C23" s="52" t="s">
        <v>85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">
      <c r="C24" s="52" t="s">
        <v>86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">
      <c r="C25" s="52" t="s">
        <v>87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">
      <c r="A26" s="52" t="s">
        <v>262</v>
      </c>
      <c r="B26" s="52" t="s">
        <v>161</v>
      </c>
      <c r="C26" s="52" t="s">
        <v>85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">
      <c r="C27" s="52" t="s">
        <v>86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">
      <c r="C28" s="52" t="s">
        <v>87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">
      <c r="A29" s="52" t="s">
        <v>260</v>
      </c>
      <c r="B29" s="52" t="s">
        <v>161</v>
      </c>
      <c r="C29" s="52" t="s">
        <v>85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">
      <c r="C30" s="52" t="s">
        <v>86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">
      <c r="C31" s="52" t="s">
        <v>87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">
      <c r="A32" s="52" t="s">
        <v>259</v>
      </c>
      <c r="B32" s="52" t="s">
        <v>161</v>
      </c>
      <c r="C32" s="52" t="s">
        <v>85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">
      <c r="C33" s="52" t="s">
        <v>86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">
      <c r="C34" s="52" t="s">
        <v>87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">
      <c r="A35" s="52" t="s">
        <v>258</v>
      </c>
      <c r="B35" s="52" t="s">
        <v>161</v>
      </c>
      <c r="C35" s="52" t="s">
        <v>85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">
      <c r="C36" s="52" t="s">
        <v>86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">
      <c r="C37" s="52" t="s">
        <v>87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">
      <c r="A38" s="52" t="s">
        <v>264</v>
      </c>
      <c r="B38" s="52" t="s">
        <v>161</v>
      </c>
      <c r="C38" s="52" t="s">
        <v>85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">
      <c r="C39" s="52" t="s">
        <v>86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">
      <c r="C40" s="52" t="s">
        <v>87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">
      <c r="B41" s="52" t="s">
        <v>162</v>
      </c>
      <c r="C41" s="52" t="s">
        <v>85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">
      <c r="C42" s="52" t="s">
        <v>86</v>
      </c>
      <c r="D42" s="115">
        <v>0.5</v>
      </c>
      <c r="E42" s="115">
        <v>0.5</v>
      </c>
      <c r="F42" s="115">
        <v>0.5</v>
      </c>
      <c r="G42" s="115">
        <v>0.5</v>
      </c>
      <c r="H42" s="115">
        <v>0.5</v>
      </c>
    </row>
    <row r="43" spans="1:8" x14ac:dyDescent="0.2">
      <c r="C43" s="52" t="s">
        <v>87</v>
      </c>
      <c r="D43" s="115">
        <v>0.63</v>
      </c>
      <c r="E43" s="115">
        <v>0.63</v>
      </c>
      <c r="F43" s="115">
        <v>0.63</v>
      </c>
      <c r="G43" s="115">
        <v>0.63</v>
      </c>
      <c r="H43" s="115">
        <v>0.63</v>
      </c>
    </row>
    <row r="44" spans="1:8" x14ac:dyDescent="0.2">
      <c r="A44" s="52" t="s">
        <v>255</v>
      </c>
      <c r="B44" s="52" t="s">
        <v>161</v>
      </c>
      <c r="C44" s="52" t="s">
        <v>85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">
      <c r="C45" s="52" t="s">
        <v>86</v>
      </c>
      <c r="D45" s="115">
        <v>0.8</v>
      </c>
      <c r="E45" s="115">
        <v>0.8</v>
      </c>
      <c r="F45" s="115">
        <v>0.8</v>
      </c>
      <c r="G45" s="115">
        <v>0.8</v>
      </c>
      <c r="H45" s="115">
        <v>0.8</v>
      </c>
    </row>
    <row r="46" spans="1:8" x14ac:dyDescent="0.2">
      <c r="A46" s="52" t="s">
        <v>263</v>
      </c>
      <c r="B46" s="52" t="s">
        <v>161</v>
      </c>
      <c r="C46" s="52" t="s">
        <v>85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">
      <c r="C47" s="52" t="s">
        <v>86</v>
      </c>
      <c r="D47" s="115">
        <v>0.76</v>
      </c>
      <c r="E47" s="115">
        <v>0.76</v>
      </c>
      <c r="F47" s="115">
        <v>0.76</v>
      </c>
      <c r="G47" s="115">
        <v>0.76</v>
      </c>
      <c r="H47" s="115">
        <v>0.76</v>
      </c>
    </row>
    <row r="48" spans="1:8" x14ac:dyDescent="0.2">
      <c r="A48" s="52" t="s">
        <v>248</v>
      </c>
      <c r="B48" s="52" t="s">
        <v>156</v>
      </c>
      <c r="C48" s="52" t="s">
        <v>85</v>
      </c>
      <c r="D48" s="115">
        <v>0.57999999999999996</v>
      </c>
      <c r="E48" s="115">
        <v>0</v>
      </c>
      <c r="F48" s="115">
        <v>0</v>
      </c>
      <c r="G48" s="115">
        <v>0</v>
      </c>
      <c r="H48" s="115">
        <v>0</v>
      </c>
    </row>
    <row r="49" spans="3:8" x14ac:dyDescent="0.2">
      <c r="C49" s="52" t="s">
        <v>86</v>
      </c>
      <c r="D49" s="115">
        <v>0.88</v>
      </c>
      <c r="E49" s="115">
        <v>0</v>
      </c>
      <c r="F49" s="115">
        <v>0</v>
      </c>
      <c r="G49" s="115">
        <v>0</v>
      </c>
      <c r="H49" s="115">
        <v>0</v>
      </c>
    </row>
  </sheetData>
  <sheetProtection algorithmName="SHA-512" hashValue="0MLw61KIe+3GAOV880K6lXeOUNxhRlqlu3J1NEppR0WmuYj5pVIRZjSyz/QNyaPe6f4CdJE6nO40tdkJTuAIrA==" saltValue="AaekunHibYdYFza6uj1C6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27" t="s">
        <v>226</v>
      </c>
      <c r="B1" s="127" t="s">
        <v>83</v>
      </c>
      <c r="C1" s="127"/>
      <c r="D1" s="40" t="s">
        <v>197</v>
      </c>
      <c r="E1" s="40" t="s">
        <v>198</v>
      </c>
      <c r="F1" s="40" t="s">
        <v>199</v>
      </c>
      <c r="G1" s="40" t="s">
        <v>200</v>
      </c>
      <c r="H1" s="98"/>
    </row>
    <row r="2" spans="1:8" x14ac:dyDescent="0.2">
      <c r="A2" s="43" t="s">
        <v>234</v>
      </c>
      <c r="B2" s="35" t="s">
        <v>178</v>
      </c>
      <c r="C2" s="43" t="s">
        <v>85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">
      <c r="C3" s="35" t="s">
        <v>86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">
      <c r="A4" s="43" t="s">
        <v>252</v>
      </c>
      <c r="B4" s="35" t="s">
        <v>178</v>
      </c>
      <c r="C4" s="43" t="s">
        <v>85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">
      <c r="A5" s="36"/>
      <c r="C5" s="35" t="s">
        <v>86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">
      <c r="A6" s="43" t="s">
        <v>251</v>
      </c>
      <c r="B6" s="35" t="s">
        <v>178</v>
      </c>
      <c r="C6" s="43" t="s">
        <v>85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">
      <c r="A7" s="36"/>
      <c r="C7" s="35" t="s">
        <v>86</v>
      </c>
      <c r="D7" s="115">
        <v>0.59</v>
      </c>
      <c r="E7" s="115">
        <v>0.59</v>
      </c>
      <c r="F7" s="115">
        <v>0.59</v>
      </c>
      <c r="G7" s="115">
        <v>0.59</v>
      </c>
      <c r="H7" s="136"/>
    </row>
  </sheetData>
  <sheetProtection algorithmName="SHA-512" hashValue="UMyA+vlsdi8HGdy8DmWp0hPK6nLC8PknB412/uK84dSuFK9Z5uQwql4lVdCXw1aQMMdcUn9bTkOYxqjnlj67VQ==" saltValue="3oZmHxCCUvJIQemDUTsqeA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151</v>
      </c>
      <c r="B2" s="41" t="s">
        <v>29</v>
      </c>
      <c r="C2" s="41" t="s">
        <v>184</v>
      </c>
      <c r="D2" s="41"/>
      <c r="E2" s="41"/>
      <c r="F2" s="41"/>
      <c r="G2" s="41"/>
    </row>
    <row r="3" spans="1:8" ht="15.75" customHeight="1" x14ac:dyDescent="0.2">
      <c r="B3" s="24" t="s">
        <v>152</v>
      </c>
      <c r="C3" s="75">
        <v>2.7000000000000001E-3</v>
      </c>
    </row>
    <row r="4" spans="1:8" ht="15.75" customHeight="1" x14ac:dyDescent="0.2">
      <c r="B4" s="24" t="s">
        <v>153</v>
      </c>
      <c r="C4" s="75">
        <v>0.1966</v>
      </c>
    </row>
    <row r="5" spans="1:8" ht="15.75" customHeight="1" x14ac:dyDescent="0.2">
      <c r="B5" s="24" t="s">
        <v>154</v>
      </c>
      <c r="C5" s="75">
        <v>6.2100000000000002E-2</v>
      </c>
    </row>
    <row r="6" spans="1:8" ht="15.75" customHeight="1" x14ac:dyDescent="0.2">
      <c r="B6" s="24" t="s">
        <v>155</v>
      </c>
      <c r="C6" s="75">
        <v>0.29289999999999999</v>
      </c>
    </row>
    <row r="7" spans="1:8" ht="15.75" customHeight="1" x14ac:dyDescent="0.2">
      <c r="B7" s="24" t="s">
        <v>156</v>
      </c>
      <c r="C7" s="75">
        <v>0.24709999999999999</v>
      </c>
    </row>
    <row r="8" spans="1:8" ht="15.75" customHeight="1" x14ac:dyDescent="0.2">
      <c r="B8" s="24" t="s">
        <v>157</v>
      </c>
      <c r="C8" s="75">
        <v>4.7999999999999996E-3</v>
      </c>
    </row>
    <row r="9" spans="1:8" ht="15.75" customHeight="1" x14ac:dyDescent="0.2">
      <c r="B9" s="24" t="s">
        <v>158</v>
      </c>
      <c r="C9" s="75">
        <v>0.13200000000000001</v>
      </c>
    </row>
    <row r="10" spans="1:8" ht="15.75" customHeight="1" x14ac:dyDescent="0.2">
      <c r="B10" s="24" t="s">
        <v>159</v>
      </c>
      <c r="C10" s="75">
        <v>6.1800000000000001E-2</v>
      </c>
    </row>
    <row r="11" spans="1:8" ht="15.75" customHeight="1" x14ac:dyDescent="0.2">
      <c r="B11" s="32" t="s">
        <v>119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160</v>
      </c>
      <c r="B13" s="41" t="s">
        <v>29</v>
      </c>
      <c r="C13" s="23" t="s">
        <v>170</v>
      </c>
      <c r="D13" s="23" t="s">
        <v>171</v>
      </c>
      <c r="E13" s="23" t="s">
        <v>172</v>
      </c>
      <c r="F13" s="23" t="s">
        <v>173</v>
      </c>
      <c r="G13" s="24"/>
    </row>
    <row r="14" spans="1:8" ht="15.75" customHeight="1" x14ac:dyDescent="0.2">
      <c r="B14" s="24" t="s">
        <v>161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174</v>
      </c>
      <c r="B25" s="41" t="s">
        <v>29</v>
      </c>
      <c r="C25" s="41" t="s">
        <v>174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175</v>
      </c>
      <c r="C26" s="75">
        <v>0.10082724000000001</v>
      </c>
    </row>
    <row r="27" spans="1:8" ht="15.75" customHeight="1" x14ac:dyDescent="0.2">
      <c r="B27" s="24" t="s">
        <v>176</v>
      </c>
      <c r="C27" s="75">
        <v>3.1206000000000002E-4</v>
      </c>
    </row>
    <row r="28" spans="1:8" ht="15.75" customHeight="1" x14ac:dyDescent="0.2">
      <c r="B28" s="24" t="s">
        <v>177</v>
      </c>
      <c r="C28" s="75">
        <v>0.15891214000000001</v>
      </c>
    </row>
    <row r="29" spans="1:8" ht="15.75" customHeight="1" x14ac:dyDescent="0.2">
      <c r="B29" s="24" t="s">
        <v>178</v>
      </c>
      <c r="C29" s="75">
        <v>0.12598688999999999</v>
      </c>
    </row>
    <row r="30" spans="1:8" ht="15.75" customHeight="1" x14ac:dyDescent="0.2">
      <c r="B30" s="24" t="s">
        <v>179</v>
      </c>
      <c r="C30" s="75">
        <v>0.12434007</v>
      </c>
    </row>
    <row r="31" spans="1:8" ht="15.75" customHeight="1" x14ac:dyDescent="0.2">
      <c r="B31" s="24" t="s">
        <v>180</v>
      </c>
      <c r="C31" s="75">
        <v>3.9028409999999999E-2</v>
      </c>
    </row>
    <row r="32" spans="1:8" ht="15.75" customHeight="1" x14ac:dyDescent="0.2">
      <c r="B32" s="24" t="s">
        <v>181</v>
      </c>
      <c r="C32" s="75">
        <v>8.5254999999999999E-4</v>
      </c>
    </row>
    <row r="33" spans="2:3" ht="15.75" customHeight="1" x14ac:dyDescent="0.2">
      <c r="B33" s="24" t="s">
        <v>182</v>
      </c>
      <c r="C33" s="75">
        <v>6.8467810000000004E-2</v>
      </c>
    </row>
    <row r="34" spans="2:3" ht="15.75" customHeight="1" x14ac:dyDescent="0.2">
      <c r="B34" s="24" t="s">
        <v>183</v>
      </c>
      <c r="C34" s="75">
        <v>0.38127283000000001</v>
      </c>
    </row>
    <row r="35" spans="2:3" ht="15.75" customHeight="1" x14ac:dyDescent="0.2">
      <c r="B35" s="32" t="s">
        <v>119</v>
      </c>
      <c r="C35" s="70">
        <f>SUM(C26:C34)</f>
        <v>1</v>
      </c>
    </row>
  </sheetData>
  <sheetProtection algorithmName="SHA-512" hashValue="p/Nh7vggbG3Y+TRD5YR9b4VtsGPZ11HN5Fm+MYOvnHo5IZLAWDYc1n4DBp6ANeJlHFTldAXEEAHAJ8mG+E46Zw==" saltValue="Q8Qw0vwx5n5yzAQ5LL7V9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:G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185</v>
      </c>
      <c r="C1" s="16" t="s">
        <v>184</v>
      </c>
      <c r="D1" s="16" t="s">
        <v>170</v>
      </c>
      <c r="E1" s="16" t="s">
        <v>171</v>
      </c>
      <c r="F1" s="16" t="s">
        <v>172</v>
      </c>
      <c r="G1" s="16" t="s">
        <v>173</v>
      </c>
    </row>
    <row r="2" spans="1:15" ht="15.75" customHeight="1" x14ac:dyDescent="0.2">
      <c r="A2" s="6" t="s">
        <v>186</v>
      </c>
      <c r="B2" s="11" t="s">
        <v>187</v>
      </c>
      <c r="C2" s="76">
        <f>IFERROR(1-_xlfn.NORM.DIST(_xlfn.NORM.INV(SUM(C4:C5), 0, 1) + 1, 0, 1, TRUE), "")</f>
        <v>0.69229851319749636</v>
      </c>
      <c r="D2" s="76">
        <f>IFERROR(1-_xlfn.NORM.DIST(_xlfn.NORM.INV(SUM(D4:D5), 0, 1) + 1, 0, 1, TRUE), "")</f>
        <v>0.69229851319749636</v>
      </c>
      <c r="E2" s="76">
        <f>IFERROR(1-_xlfn.NORM.DIST(_xlfn.NORM.INV(SUM(E4:E5), 0, 1) + 1, 0, 1, TRUE), "")</f>
        <v>0.62072140671497023</v>
      </c>
      <c r="F2" s="76">
        <f>IFERROR(1-_xlfn.NORM.DIST(_xlfn.NORM.INV(SUM(F4:F5), 0, 1) + 1, 0, 1, TRUE), "")</f>
        <v>0.45219961147971444</v>
      </c>
      <c r="G2" s="76">
        <f>IFERROR(1-_xlfn.NORM.DIST(_xlfn.NORM.INV(SUM(G4:G5), 0, 1) + 1, 0, 1, TRUE), "")</f>
        <v>0.4416184699566299</v>
      </c>
    </row>
    <row r="3" spans="1:15" ht="15.75" customHeight="1" x14ac:dyDescent="0.2">
      <c r="A3" s="5"/>
      <c r="B3" s="11" t="s">
        <v>188</v>
      </c>
      <c r="C3" s="76">
        <f>IFERROR(_xlfn.NORM.DIST(_xlfn.NORM.INV(SUM(C4:C5), 0, 1) + 1, 0, 1, TRUE) - SUM(C4:C5), "")</f>
        <v>0.24120148680250358</v>
      </c>
      <c r="D3" s="76">
        <f>IFERROR(_xlfn.NORM.DIST(_xlfn.NORM.INV(SUM(D4:D5), 0, 1) + 1, 0, 1, TRUE) - SUM(D4:D5), "")</f>
        <v>0.24120148680250358</v>
      </c>
      <c r="E3" s="76">
        <f>IFERROR(_xlfn.NORM.DIST(_xlfn.NORM.INV(SUM(E4:E5), 0, 1) + 1, 0, 1, TRUE) - SUM(E4:E5), "")</f>
        <v>0.28373607279322643</v>
      </c>
      <c r="F3" s="76">
        <f>IFERROR(_xlfn.NORM.DIST(_xlfn.NORM.INV(SUM(F4:F5), 0, 1) + 1, 0, 1, TRUE) - SUM(F4:F5), "")</f>
        <v>0.35834203568921397</v>
      </c>
      <c r="G3" s="76">
        <f>IFERROR(_xlfn.NORM.DIST(_xlfn.NORM.INV(SUM(G4:G5), 0, 1) + 1, 0, 1, TRUE) - SUM(G4:G5), "")</f>
        <v>0.36158873254858931</v>
      </c>
    </row>
    <row r="4" spans="1:15" ht="15.75" customHeight="1" x14ac:dyDescent="0.2">
      <c r="A4" s="5"/>
      <c r="B4" s="11" t="s">
        <v>189</v>
      </c>
      <c r="C4" s="77">
        <v>4.3500000000000004E-2</v>
      </c>
      <c r="D4" s="77">
        <v>4.3500000000000004E-2</v>
      </c>
      <c r="E4" s="77">
        <v>6.7215163934426225E-2</v>
      </c>
      <c r="F4" s="77">
        <v>0.12336593355170801</v>
      </c>
      <c r="G4" s="77">
        <v>0.12964805149617259</v>
      </c>
    </row>
    <row r="5" spans="1:15" ht="15.75" customHeight="1" x14ac:dyDescent="0.2">
      <c r="A5" s="5"/>
      <c r="B5" s="11" t="s">
        <v>190</v>
      </c>
      <c r="C5" s="77">
        <v>2.3E-2</v>
      </c>
      <c r="D5" s="77">
        <v>2.3E-2</v>
      </c>
      <c r="E5" s="77">
        <v>2.8327356557377049E-2</v>
      </c>
      <c r="F5" s="77">
        <v>6.6092419279363587E-2</v>
      </c>
      <c r="G5" s="77">
        <v>6.7144745998608216E-2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191</v>
      </c>
      <c r="B8" s="7" t="s">
        <v>192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193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194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195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196</v>
      </c>
      <c r="C13" s="16" t="s">
        <v>184</v>
      </c>
      <c r="D13" s="16" t="s">
        <v>170</v>
      </c>
      <c r="E13" s="16" t="s">
        <v>171</v>
      </c>
      <c r="F13" s="16" t="s">
        <v>172</v>
      </c>
      <c r="G13" s="16" t="s">
        <v>173</v>
      </c>
      <c r="H13" s="23" t="s">
        <v>197</v>
      </c>
      <c r="I13" s="23" t="s">
        <v>198</v>
      </c>
      <c r="J13" s="23" t="s">
        <v>199</v>
      </c>
      <c r="K13" s="23" t="s">
        <v>200</v>
      </c>
      <c r="L13" s="23" t="s">
        <v>144</v>
      </c>
      <c r="M13" s="23" t="s">
        <v>145</v>
      </c>
      <c r="N13" s="23" t="s">
        <v>146</v>
      </c>
      <c r="O13" s="23" t="s">
        <v>147</v>
      </c>
    </row>
    <row r="14" spans="1:15" ht="15.75" customHeight="1" x14ac:dyDescent="0.2">
      <c r="B14" s="16" t="s">
        <v>201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202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IHmv1tgAD2liFvPP9wvMc+uTWPx6dpypJBMilz8WYhkry04hm7oruGoRyRYRct9sqSbL2s96OMau19ydSq2dnA==" saltValue="vrv3kAECRJPVtedaSnTg+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185</v>
      </c>
      <c r="C1" s="12" t="s">
        <v>184</v>
      </c>
      <c r="D1" s="12" t="s">
        <v>170</v>
      </c>
      <c r="E1" s="12" t="s">
        <v>171</v>
      </c>
      <c r="F1" s="12" t="s">
        <v>172</v>
      </c>
      <c r="G1" s="12" t="s">
        <v>173</v>
      </c>
    </row>
    <row r="2" spans="1:7" x14ac:dyDescent="0.2">
      <c r="A2" s="3" t="s">
        <v>203</v>
      </c>
      <c r="B2" s="43" t="s">
        <v>204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205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207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Eh+7E7jB8tepIrSnEhaL4re/zxuxIhq/P0HvYUBg0WplzvdjwD/vILFpC/OwCH0tu4gYcww707EgI5DXHRH7+Q==" saltValue="bvh+NiWRBLyLKHvj4e9Dn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6" x14ac:dyDescent="0.2">
      <c r="A1" s="4" t="s">
        <v>208</v>
      </c>
      <c r="B1" s="4" t="s">
        <v>7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209</v>
      </c>
      <c r="B2" s="14" t="s">
        <v>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0.17217160111226312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0.14499999999999999</v>
      </c>
    </row>
    <row r="3" spans="1:16" x14ac:dyDescent="0.2">
      <c r="B3" s="14"/>
    </row>
    <row r="4" spans="1:16" x14ac:dyDescent="0.2">
      <c r="A4" t="s">
        <v>210</v>
      </c>
      <c r="B4" s="14" t="s">
        <v>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">
      <c r="B5" s="14"/>
    </row>
    <row r="6" spans="1:16" x14ac:dyDescent="0.2">
      <c r="A6" t="s">
        <v>211</v>
      </c>
      <c r="B6" s="14" t="s">
        <v>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">
      <c r="B7" s="14" t="s">
        <v>174</v>
      </c>
      <c r="C7" s="28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212</v>
      </c>
      <c r="C8" s="28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">
      <c r="A10" t="s">
        <v>213</v>
      </c>
      <c r="B10" s="16" t="s">
        <v>214</v>
      </c>
      <c r="C10" s="28">
        <f>('Dist. l''allaitement maternel'!C2*(1/6)+'Dist. l''allaitement maternel'!D2*(5/6))</f>
        <v>0.50922873745377717</v>
      </c>
      <c r="D10" s="28"/>
      <c r="E10" s="28"/>
      <c r="F10" s="28"/>
      <c r="G10" s="28"/>
      <c r="H10" s="28"/>
      <c r="I10" s="28">
        <v>0.53</v>
      </c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215</v>
      </c>
      <c r="C11" s="28">
        <f>(('Dist. l''allaitement maternel'!E2+'Dist. l''allaitement maternel'!E3+'Dist. l''allaitement maternel'!E4)*(6/18)+('Dist. l''allaitement maternel'!F2+'Dist. l''allaitement maternel'!F3+'Dist. l''allaitement maternel'!F4)*(12/18))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121</v>
      </c>
      <c r="B13" s="34" t="s">
        <v>216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">
      <c r="B14" s="16" t="s">
        <v>217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aftWCkIPURZcRKP7TGBZrbVrJifssrDay4JlQ2cpKpiGTPdeAxjf1+jALS5vjvsXMrKXpiM/r1BmwDg+7vL1uA==" saltValue="1/3JU3gE8aD6GqDaduFoj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topLeftCell="A4"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218</v>
      </c>
      <c r="B1" s="51" t="s">
        <v>219</v>
      </c>
      <c r="C1" s="51" t="s">
        <v>220</v>
      </c>
      <c r="D1" s="51" t="s">
        <v>221</v>
      </c>
      <c r="E1" s="51" t="s">
        <v>222</v>
      </c>
    </row>
    <row r="2" spans="1:5" x14ac:dyDescent="0.2">
      <c r="A2" s="49" t="s">
        <v>224</v>
      </c>
      <c r="B2" s="46" t="s">
        <v>174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184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170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171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172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223</v>
      </c>
      <c r="C7" s="45"/>
      <c r="D7" s="44"/>
      <c r="E7" s="80"/>
    </row>
    <row r="9" spans="1:5" x14ac:dyDescent="0.2">
      <c r="A9" s="49" t="s">
        <v>225</v>
      </c>
      <c r="B9" s="46" t="s">
        <v>174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184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170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171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172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223</v>
      </c>
      <c r="C14" s="45"/>
      <c r="D14" s="44"/>
      <c r="E14" s="80" t="s">
        <v>27</v>
      </c>
    </row>
    <row r="16" spans="1:5" x14ac:dyDescent="0.2">
      <c r="A16" s="49" t="s">
        <v>28</v>
      </c>
      <c r="B16" s="46" t="s">
        <v>174</v>
      </c>
      <c r="C16" s="80"/>
      <c r="D16" s="80" t="s">
        <v>27</v>
      </c>
      <c r="E16" s="57" t="str">
        <f>IF(E$7="","",E$7)</f>
        <v/>
      </c>
    </row>
    <row r="17" spans="1:5" x14ac:dyDescent="0.2">
      <c r="A17" s="47"/>
      <c r="B17" s="46" t="s">
        <v>184</v>
      </c>
      <c r="C17" s="80"/>
      <c r="D17" s="80" t="s">
        <v>27</v>
      </c>
      <c r="E17" s="57" t="str">
        <f>IF(E$7="","",E$7)</f>
        <v/>
      </c>
    </row>
    <row r="18" spans="1:5" x14ac:dyDescent="0.2">
      <c r="A18" s="47"/>
      <c r="B18" s="46" t="s">
        <v>170</v>
      </c>
      <c r="C18" s="80"/>
      <c r="D18" s="80" t="s">
        <v>27</v>
      </c>
      <c r="E18" s="57" t="str">
        <f>IF(E$7="","",E$7)</f>
        <v/>
      </c>
    </row>
    <row r="19" spans="1:5" x14ac:dyDescent="0.2">
      <c r="A19" s="47"/>
      <c r="B19" s="46" t="s">
        <v>171</v>
      </c>
      <c r="C19" s="80"/>
      <c r="D19" s="80" t="s">
        <v>27</v>
      </c>
      <c r="E19" s="57" t="str">
        <f>IF(E$7="","",E$7)</f>
        <v/>
      </c>
    </row>
    <row r="20" spans="1:5" x14ac:dyDescent="0.2">
      <c r="A20" s="47"/>
      <c r="B20" s="46" t="s">
        <v>172</v>
      </c>
      <c r="C20" s="80"/>
      <c r="D20" s="80" t="s">
        <v>27</v>
      </c>
      <c r="E20" s="57" t="str">
        <f>IF(E$7="","",E$7)</f>
        <v/>
      </c>
    </row>
    <row r="21" spans="1:5" x14ac:dyDescent="0.2">
      <c r="A21" s="47"/>
      <c r="B21" s="46" t="s">
        <v>223</v>
      </c>
      <c r="C21" s="45"/>
      <c r="D21" s="44"/>
      <c r="E21" s="80"/>
    </row>
  </sheetData>
  <sheetProtection algorithmName="SHA-512" hashValue="wiXw7OoEjbC4PFjw7J9Y0HU+uzG5JzVDuQLqLAS5eDi1awVIVjQO/Z2UaijNTdVq4heNsYhh4MBwmxNRojJBrA==" saltValue="ymLbZaf7V2ciLoowIdeFA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22</v>
      </c>
      <c r="B1" s="51" t="s">
        <v>228</v>
      </c>
      <c r="C1" s="61" t="s">
        <v>24</v>
      </c>
      <c r="D1" s="61" t="s">
        <v>229</v>
      </c>
    </row>
    <row r="2" spans="1:4" x14ac:dyDescent="0.2">
      <c r="A2" s="61" t="s">
        <v>226</v>
      </c>
      <c r="B2" s="46" t="s">
        <v>227</v>
      </c>
      <c r="C2" s="46" t="s">
        <v>25</v>
      </c>
      <c r="D2" s="80"/>
    </row>
    <row r="3" spans="1:4" x14ac:dyDescent="0.2">
      <c r="A3" s="61" t="s">
        <v>230</v>
      </c>
      <c r="B3" s="46" t="s">
        <v>220</v>
      </c>
      <c r="C3" s="46" t="s">
        <v>26</v>
      </c>
      <c r="D3" s="80"/>
    </row>
  </sheetData>
  <sheetProtection algorithmName="SHA-512" hashValue="AgPhJofBoPMAUC7JW6wEMDghVgYk80eMiyIw+jEMT1E+7O1huVndNOKT9afuoUVFEXcXno7UrUAEoVBp8CIC8A==" saltValue="MAIhAtbN1sK2/8nWcDUub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topLeftCell="A13" workbookViewId="0">
      <selection activeCell="D31" sqref="D31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226</v>
      </c>
      <c r="B1" s="62" t="str">
        <f>"Baseline ("&amp;start_year&amp;") coverage"</f>
        <v>Baseline (2017) coverage</v>
      </c>
      <c r="C1" s="53" t="s">
        <v>231</v>
      </c>
      <c r="D1" s="53" t="s">
        <v>90</v>
      </c>
      <c r="E1" s="53" t="s">
        <v>232</v>
      </c>
    </row>
    <row r="2" spans="1:5" ht="15.75" customHeight="1" x14ac:dyDescent="0.2">
      <c r="A2" s="52" t="s">
        <v>233</v>
      </c>
      <c r="B2" s="81">
        <v>0</v>
      </c>
      <c r="C2" s="81">
        <v>0.95</v>
      </c>
      <c r="D2" s="137">
        <v>25</v>
      </c>
      <c r="E2" s="82" t="s">
        <v>265</v>
      </c>
    </row>
    <row r="3" spans="1:5" ht="15.75" customHeight="1" x14ac:dyDescent="0.2">
      <c r="A3" s="52" t="s">
        <v>234</v>
      </c>
      <c r="B3" s="81">
        <v>0</v>
      </c>
      <c r="C3" s="81">
        <v>0.95</v>
      </c>
      <c r="D3" s="137">
        <v>1</v>
      </c>
      <c r="E3" s="82" t="s">
        <v>265</v>
      </c>
    </row>
    <row r="4" spans="1:5" ht="15.75" customHeight="1" x14ac:dyDescent="0.2">
      <c r="A4" s="52" t="s">
        <v>235</v>
      </c>
      <c r="B4" s="81">
        <v>0</v>
      </c>
      <c r="C4" s="81">
        <v>0.95</v>
      </c>
      <c r="D4" s="137">
        <v>90</v>
      </c>
      <c r="E4" s="82" t="s">
        <v>265</v>
      </c>
    </row>
    <row r="5" spans="1:5" ht="15.75" customHeight="1" x14ac:dyDescent="0.2">
      <c r="A5" s="52" t="s">
        <v>236</v>
      </c>
      <c r="B5" s="81">
        <v>0</v>
      </c>
      <c r="C5" s="81">
        <v>0.95</v>
      </c>
      <c r="D5" s="137">
        <v>1</v>
      </c>
      <c r="E5" s="82" t="s">
        <v>265</v>
      </c>
    </row>
    <row r="6" spans="1:5" ht="15.75" customHeight="1" x14ac:dyDescent="0.2">
      <c r="A6" s="52" t="s">
        <v>237</v>
      </c>
      <c r="B6" s="81">
        <v>0</v>
      </c>
      <c r="C6" s="81">
        <v>0.95</v>
      </c>
      <c r="D6" s="137">
        <v>0.82</v>
      </c>
      <c r="E6" s="82" t="s">
        <v>265</v>
      </c>
    </row>
    <row r="7" spans="1:5" ht="15.75" customHeight="1" x14ac:dyDescent="0.2">
      <c r="A7" s="52" t="s">
        <v>238</v>
      </c>
      <c r="B7" s="81">
        <v>0.36</v>
      </c>
      <c r="C7" s="81">
        <v>0.95</v>
      </c>
      <c r="D7" s="137">
        <v>0.25</v>
      </c>
      <c r="E7" s="82" t="s">
        <v>265</v>
      </c>
    </row>
    <row r="8" spans="1:5" ht="15.75" customHeight="1" x14ac:dyDescent="0.2">
      <c r="A8" s="52" t="s">
        <v>239</v>
      </c>
      <c r="B8" s="81">
        <v>0</v>
      </c>
      <c r="C8" s="81">
        <v>0.95</v>
      </c>
      <c r="D8" s="137">
        <v>0.75</v>
      </c>
      <c r="E8" s="82" t="s">
        <v>265</v>
      </c>
    </row>
    <row r="9" spans="1:5" ht="15.75" customHeight="1" x14ac:dyDescent="0.2">
      <c r="A9" s="52" t="s">
        <v>240</v>
      </c>
      <c r="B9" s="81">
        <v>0</v>
      </c>
      <c r="C9" s="81">
        <v>0.95</v>
      </c>
      <c r="D9" s="137">
        <v>0.19</v>
      </c>
      <c r="E9" s="82" t="s">
        <v>265</v>
      </c>
    </row>
    <row r="10" spans="1:5" ht="15.75" customHeight="1" x14ac:dyDescent="0.2">
      <c r="A10" s="59" t="s">
        <v>241</v>
      </c>
      <c r="B10" s="81">
        <v>0</v>
      </c>
      <c r="C10" s="81">
        <v>0.95</v>
      </c>
      <c r="D10" s="137">
        <v>0.73</v>
      </c>
      <c r="E10" s="82" t="s">
        <v>265</v>
      </c>
    </row>
    <row r="11" spans="1:5" ht="15.75" customHeight="1" x14ac:dyDescent="0.2">
      <c r="A11" s="59" t="s">
        <v>242</v>
      </c>
      <c r="B11" s="81">
        <v>0</v>
      </c>
      <c r="C11" s="81">
        <v>0.95</v>
      </c>
      <c r="D11" s="137">
        <v>1.78</v>
      </c>
      <c r="E11" s="82" t="s">
        <v>265</v>
      </c>
    </row>
    <row r="12" spans="1:5" ht="15.75" customHeight="1" x14ac:dyDescent="0.2">
      <c r="A12" s="59" t="s">
        <v>243</v>
      </c>
      <c r="B12" s="81">
        <v>0</v>
      </c>
      <c r="C12" s="81">
        <v>0.95</v>
      </c>
      <c r="D12" s="137">
        <v>0.24</v>
      </c>
      <c r="E12" s="82" t="s">
        <v>265</v>
      </c>
    </row>
    <row r="13" spans="1:5" ht="15.75" customHeight="1" x14ac:dyDescent="0.2">
      <c r="A13" s="59" t="s">
        <v>244</v>
      </c>
      <c r="B13" s="81">
        <v>0</v>
      </c>
      <c r="C13" s="81">
        <v>0.95</v>
      </c>
      <c r="D13" s="137">
        <v>0.55000000000000004</v>
      </c>
      <c r="E13" s="82" t="s">
        <v>265</v>
      </c>
    </row>
    <row r="14" spans="1:5" ht="15.75" customHeight="1" x14ac:dyDescent="0.2">
      <c r="A14" s="11" t="s">
        <v>245</v>
      </c>
      <c r="B14" s="81">
        <v>0</v>
      </c>
      <c r="C14" s="81">
        <v>0.95</v>
      </c>
      <c r="D14" s="137">
        <v>0.73</v>
      </c>
      <c r="E14" s="82" t="s">
        <v>265</v>
      </c>
    </row>
    <row r="15" spans="1:5" ht="15.75" customHeight="1" x14ac:dyDescent="0.2">
      <c r="A15" s="11" t="s">
        <v>246</v>
      </c>
      <c r="B15" s="81">
        <v>0</v>
      </c>
      <c r="C15" s="81">
        <v>0.95</v>
      </c>
      <c r="D15" s="137">
        <v>1.78</v>
      </c>
      <c r="E15" s="82" t="s">
        <v>265</v>
      </c>
    </row>
    <row r="16" spans="1:5" ht="15.75" customHeight="1" x14ac:dyDescent="0.2">
      <c r="A16" s="52" t="s">
        <v>3</v>
      </c>
      <c r="B16" s="81">
        <v>0.34599999999999997</v>
      </c>
      <c r="C16" s="81">
        <v>0.95</v>
      </c>
      <c r="D16" s="137">
        <v>2.06</v>
      </c>
      <c r="E16" s="82" t="s">
        <v>265</v>
      </c>
    </row>
    <row r="17" spans="1:5" ht="15.75" customHeight="1" x14ac:dyDescent="0.2">
      <c r="A17" s="52" t="s">
        <v>247</v>
      </c>
      <c r="B17" s="81">
        <v>0.80800000000000005</v>
      </c>
      <c r="C17" s="81">
        <v>0.95</v>
      </c>
      <c r="D17" s="137">
        <v>0.05</v>
      </c>
      <c r="E17" s="82" t="s">
        <v>265</v>
      </c>
    </row>
    <row r="18" spans="1:5" ht="15.95" customHeight="1" x14ac:dyDescent="0.2">
      <c r="A18" s="52" t="s">
        <v>224</v>
      </c>
      <c r="B18" s="81">
        <v>0</v>
      </c>
      <c r="C18" s="81">
        <v>0.95</v>
      </c>
      <c r="D18" s="137">
        <v>5</v>
      </c>
      <c r="E18" s="82" t="s">
        <v>265</v>
      </c>
    </row>
    <row r="19" spans="1:5" ht="15.75" customHeight="1" x14ac:dyDescent="0.2">
      <c r="A19" s="52" t="s">
        <v>225</v>
      </c>
      <c r="B19" s="81">
        <v>0</v>
      </c>
      <c r="C19" s="81">
        <v>0.95</v>
      </c>
      <c r="D19" s="137">
        <v>5</v>
      </c>
      <c r="E19" s="82" t="s">
        <v>265</v>
      </c>
    </row>
    <row r="20" spans="1:5" ht="15.75" customHeight="1" x14ac:dyDescent="0.2">
      <c r="A20" s="52" t="s">
        <v>28</v>
      </c>
      <c r="B20" s="81">
        <v>0</v>
      </c>
      <c r="C20" s="81">
        <v>0.95</v>
      </c>
      <c r="D20" s="137">
        <v>5</v>
      </c>
      <c r="E20" s="82" t="s">
        <v>265</v>
      </c>
    </row>
    <row r="21" spans="1:5" ht="15.75" customHeight="1" x14ac:dyDescent="0.2">
      <c r="A21" s="52" t="s">
        <v>248</v>
      </c>
      <c r="B21" s="81">
        <v>0</v>
      </c>
      <c r="C21" s="81">
        <v>0.95</v>
      </c>
      <c r="D21" s="137">
        <v>8.84</v>
      </c>
      <c r="E21" s="82" t="s">
        <v>265</v>
      </c>
    </row>
    <row r="22" spans="1:5" ht="15.75" customHeight="1" x14ac:dyDescent="0.2">
      <c r="A22" s="52" t="s">
        <v>249</v>
      </c>
      <c r="B22" s="81">
        <v>0</v>
      </c>
      <c r="C22" s="81">
        <v>0.95</v>
      </c>
      <c r="D22" s="137">
        <v>50</v>
      </c>
      <c r="E22" s="82" t="s">
        <v>265</v>
      </c>
    </row>
    <row r="23" spans="1:5" ht="15.75" customHeight="1" x14ac:dyDescent="0.2">
      <c r="A23" s="52" t="s">
        <v>250</v>
      </c>
      <c r="B23" s="81">
        <v>0.50800000000000001</v>
      </c>
      <c r="C23" s="81">
        <v>0.95</v>
      </c>
      <c r="D23" s="137">
        <v>2.61</v>
      </c>
      <c r="E23" s="82" t="s">
        <v>265</v>
      </c>
    </row>
    <row r="24" spans="1:5" ht="15.75" customHeight="1" x14ac:dyDescent="0.2">
      <c r="A24" s="52" t="s">
        <v>251</v>
      </c>
      <c r="B24" s="81">
        <v>0</v>
      </c>
      <c r="C24" s="81">
        <v>0.95</v>
      </c>
      <c r="D24" s="137">
        <v>1</v>
      </c>
      <c r="E24" s="82" t="s">
        <v>265</v>
      </c>
    </row>
    <row r="25" spans="1:5" ht="15.75" customHeight="1" x14ac:dyDescent="0.2">
      <c r="A25" s="52" t="s">
        <v>252</v>
      </c>
      <c r="B25" s="81">
        <v>0</v>
      </c>
      <c r="C25" s="81">
        <v>0.95</v>
      </c>
      <c r="D25" s="137">
        <v>1</v>
      </c>
      <c r="E25" s="82" t="s">
        <v>265</v>
      </c>
    </row>
    <row r="26" spans="1:5" ht="15.75" customHeight="1" x14ac:dyDescent="0.2">
      <c r="A26" s="52" t="s">
        <v>253</v>
      </c>
      <c r="B26" s="81">
        <v>0.1</v>
      </c>
      <c r="C26" s="81">
        <v>0.95</v>
      </c>
      <c r="D26" s="137">
        <v>4.6500000000000004</v>
      </c>
      <c r="E26" s="82" t="s">
        <v>265</v>
      </c>
    </row>
    <row r="27" spans="1:5" ht="15.75" customHeight="1" x14ac:dyDescent="0.2">
      <c r="A27" s="52" t="s">
        <v>254</v>
      </c>
      <c r="B27" s="81">
        <v>0.3538</v>
      </c>
      <c r="C27" s="81">
        <v>0.95</v>
      </c>
      <c r="D27" s="137">
        <v>3.78</v>
      </c>
      <c r="E27" s="82" t="s">
        <v>265</v>
      </c>
    </row>
    <row r="28" spans="1:5" ht="15.75" customHeight="1" x14ac:dyDescent="0.2">
      <c r="A28" s="52" t="s">
        <v>255</v>
      </c>
      <c r="B28" s="81">
        <v>0</v>
      </c>
      <c r="C28" s="81">
        <v>0.95</v>
      </c>
      <c r="D28" s="137">
        <v>1</v>
      </c>
      <c r="E28" s="82" t="s">
        <v>265</v>
      </c>
    </row>
    <row r="29" spans="1:5" ht="15.75" customHeight="1" x14ac:dyDescent="0.2">
      <c r="A29" s="52" t="s">
        <v>256</v>
      </c>
      <c r="B29" s="81">
        <v>0</v>
      </c>
      <c r="C29" s="81">
        <v>0.95</v>
      </c>
      <c r="D29" s="137">
        <v>48</v>
      </c>
      <c r="E29" s="82" t="s">
        <v>265</v>
      </c>
    </row>
    <row r="30" spans="1:5" ht="15.75" customHeight="1" x14ac:dyDescent="0.2">
      <c r="A30" s="52" t="s">
        <v>227</v>
      </c>
      <c r="B30" s="81">
        <v>0</v>
      </c>
      <c r="C30" s="81">
        <v>0.95</v>
      </c>
      <c r="D30" s="137">
        <v>65</v>
      </c>
      <c r="E30" s="82" t="s">
        <v>265</v>
      </c>
    </row>
    <row r="31" spans="1:5" ht="15.75" customHeight="1" x14ac:dyDescent="0.2">
      <c r="A31" s="52" t="s">
        <v>257</v>
      </c>
      <c r="B31" s="81">
        <v>0.89970000000000006</v>
      </c>
      <c r="C31" s="81">
        <v>0.95</v>
      </c>
      <c r="D31" s="137">
        <v>0.41</v>
      </c>
      <c r="E31" s="82" t="s">
        <v>265</v>
      </c>
    </row>
    <row r="32" spans="1:5" ht="15.75" customHeight="1" x14ac:dyDescent="0.2">
      <c r="A32" s="52" t="s">
        <v>258</v>
      </c>
      <c r="B32" s="81">
        <v>0.80700000000000005</v>
      </c>
      <c r="C32" s="81">
        <v>0.95</v>
      </c>
      <c r="D32" s="137">
        <v>0.9</v>
      </c>
      <c r="E32" s="82" t="s">
        <v>265</v>
      </c>
    </row>
    <row r="33" spans="1:6" ht="15.75" customHeight="1" x14ac:dyDescent="0.2">
      <c r="A33" s="52" t="s">
        <v>259</v>
      </c>
      <c r="B33" s="81">
        <v>0.73199999999999998</v>
      </c>
      <c r="C33" s="81">
        <v>0.95</v>
      </c>
      <c r="D33" s="137">
        <v>0.9</v>
      </c>
      <c r="E33" s="82" t="s">
        <v>265</v>
      </c>
    </row>
    <row r="34" spans="1:6" ht="15.75" customHeight="1" x14ac:dyDescent="0.2">
      <c r="A34" s="52" t="s">
        <v>260</v>
      </c>
      <c r="B34" s="81">
        <v>0.316</v>
      </c>
      <c r="C34" s="81">
        <v>0.95</v>
      </c>
      <c r="D34" s="137">
        <v>79</v>
      </c>
      <c r="E34" s="82" t="s">
        <v>265</v>
      </c>
    </row>
    <row r="35" spans="1:6" ht="15.75" customHeight="1" x14ac:dyDescent="0.2">
      <c r="A35" s="52" t="s">
        <v>261</v>
      </c>
      <c r="B35" s="81">
        <v>0.59699999999999998</v>
      </c>
      <c r="C35" s="81">
        <v>0.95</v>
      </c>
      <c r="D35" s="137">
        <v>31</v>
      </c>
      <c r="E35" s="82" t="s">
        <v>265</v>
      </c>
    </row>
    <row r="36" spans="1:6" s="36" customFormat="1" ht="15.75" customHeight="1" x14ac:dyDescent="0.2">
      <c r="A36" s="52" t="s">
        <v>262</v>
      </c>
      <c r="B36" s="81">
        <v>0.19900000000000001</v>
      </c>
      <c r="C36" s="81">
        <v>0.95</v>
      </c>
      <c r="D36" s="137">
        <v>102</v>
      </c>
      <c r="E36" s="82" t="s">
        <v>265</v>
      </c>
      <c r="F36" s="35"/>
    </row>
    <row r="37" spans="1:6" ht="15.75" customHeight="1" x14ac:dyDescent="0.2">
      <c r="A37" s="52" t="s">
        <v>263</v>
      </c>
      <c r="B37" s="81">
        <v>0.13400000000000001</v>
      </c>
      <c r="C37" s="81">
        <v>0.95</v>
      </c>
      <c r="D37" s="137">
        <v>5.53</v>
      </c>
      <c r="E37" s="82" t="s">
        <v>265</v>
      </c>
    </row>
    <row r="38" spans="1:6" ht="15.75" customHeight="1" x14ac:dyDescent="0.2">
      <c r="A38" s="52" t="s">
        <v>264</v>
      </c>
      <c r="B38" s="81">
        <v>0</v>
      </c>
      <c r="C38" s="81">
        <v>0.95</v>
      </c>
      <c r="D38" s="137">
        <v>1</v>
      </c>
      <c r="E38" s="82" t="s">
        <v>265</v>
      </c>
    </row>
    <row r="39" spans="1:6" ht="15.75" customHeight="1" x14ac:dyDescent="0.2">
      <c r="F39" s="36"/>
    </row>
  </sheetData>
  <sheetProtection algorithmName="SHA-512" hashValue="Wxkdf50LCmzGXHLJSUIC1/gv8hO/W72Eb60wgvSCq4Ar3zCnd95p6ZTsDER+7Z8n29b3YgeZgdD/LdQhBpZCkg==" saltValue="NdYzo+plsSsfxgzgpEKvRA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de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of conditions</vt:lpstr>
      <vt:lpstr>Population cible programmes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2021-10-26T23:17:28Z</dcterms:modified>
</cp:coreProperties>
</file>