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0" yWindow="460" windowWidth="25600" windowHeight="14700" tabRatio="500" firstSheet="7" activeTab="8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target pop" sheetId="35" r:id="rId12"/>
    <sheet name="Appropriate breastfeeding" sheetId="19" r:id="rId13"/>
    <sheet name="Interventions target population" sheetId="21" r:id="rId14"/>
    <sheet name="Interventions birth outcomes" sheetId="22" r:id="rId15"/>
    <sheet name="Interventions anemia" sheetId="30" r:id="rId16"/>
    <sheet name="Interventions wasting" sheetId="31" r:id="rId17"/>
    <sheet name="Interventions for children" sheetId="28" r:id="rId18"/>
    <sheet name="Interventions family planning" sheetId="34" r:id="rId19"/>
    <sheet name="Interventions cost and coverage" sheetId="20" r:id="rId2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27" l="1"/>
  <c r="F14" i="27"/>
  <c r="E15" i="27"/>
  <c r="F15" i="27"/>
  <c r="F13" i="27"/>
  <c r="E13" i="27"/>
  <c r="F12" i="27"/>
  <c r="E12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F16" i="32"/>
  <c r="E16" i="32"/>
  <c r="D16" i="32"/>
  <c r="H13" i="32"/>
  <c r="G13" i="32"/>
  <c r="F13" i="32"/>
  <c r="E13" i="32"/>
  <c r="D13" i="32"/>
  <c r="H10" i="32"/>
  <c r="G10" i="32"/>
  <c r="F10" i="32"/>
  <c r="E10" i="32"/>
  <c r="D10" i="32"/>
  <c r="H7" i="32"/>
  <c r="G7" i="32"/>
  <c r="F7" i="32"/>
  <c r="E7" i="32"/>
  <c r="D7" i="32"/>
  <c r="H4" i="32"/>
  <c r="G4" i="32"/>
  <c r="F4" i="32"/>
  <c r="E4" i="32"/>
  <c r="D4" i="32"/>
  <c r="B6" i="35"/>
  <c r="B5" i="35"/>
  <c r="B4" i="35"/>
  <c r="B3" i="35"/>
  <c r="B2" i="35"/>
  <c r="D11" i="22"/>
  <c r="C11" i="22"/>
  <c r="D9" i="22"/>
  <c r="C9" i="22"/>
  <c r="F51" i="21"/>
  <c r="G51" i="21"/>
  <c r="H51" i="21"/>
  <c r="I51" i="21"/>
  <c r="F52" i="21"/>
  <c r="G52" i="21"/>
  <c r="H52" i="21"/>
  <c r="I52" i="21"/>
  <c r="F53" i="21"/>
  <c r="G53" i="21"/>
  <c r="H53" i="21"/>
  <c r="I53" i="21"/>
  <c r="E53" i="21"/>
  <c r="E52" i="21"/>
  <c r="E51" i="21"/>
  <c r="D37" i="20"/>
  <c r="B6" i="7"/>
  <c r="C6" i="7"/>
  <c r="D6" i="7"/>
  <c r="E6" i="7"/>
  <c r="F6" i="7"/>
  <c r="D39" i="20"/>
  <c r="B5" i="7"/>
  <c r="C5" i="7"/>
  <c r="D5" i="7"/>
  <c r="E5" i="7"/>
  <c r="F5" i="7"/>
  <c r="D38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50" i="21"/>
  <c r="I46" i="21"/>
  <c r="H46" i="21"/>
  <c r="G46" i="21"/>
  <c r="F46" i="21"/>
  <c r="F47" i="21"/>
  <c r="E46" i="21"/>
  <c r="E47" i="21"/>
  <c r="I47" i="21"/>
  <c r="H47" i="21"/>
  <c r="G47" i="21"/>
  <c r="E48" i="21"/>
  <c r="I48" i="21"/>
  <c r="H48" i="21"/>
  <c r="G48" i="21"/>
  <c r="F48" i="21"/>
  <c r="I50" i="21"/>
  <c r="H50" i="21"/>
  <c r="G50" i="21"/>
  <c r="F50" i="21"/>
  <c r="E50" i="21"/>
  <c r="C50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1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4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6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3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1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0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<sst xmlns="http://schemas.openxmlformats.org/spreadsheetml/2006/main" count="666" uniqueCount="221">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</sst>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7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3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0" fillId="9" borderId="0" xfId="0" applyFont="1" applyFill="1" applyAlignment="1"/>
    <xf numFmtId="0" fontId="18" fillId="0" borderId="0" xfId="0" applyFont="1" applyAlignment="1"/>
    <xf numFmtId="0" fontId="14" fillId="2" borderId="0" xfId="0" applyFont="1" applyFill="1" applyAlignment="1"/>
    <xf numFmtId="0" fontId="4" fillId="0" borderId="1" xfId="0" applyFont="1" applyFill="1" applyBorder="1" applyAlignment="1"/>
    <xf numFmtId="0" fontId="19" fillId="0" borderId="0" xfId="0" applyFont="1" applyAlignment="1"/>
    <xf numFmtId="0" fontId="19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2" borderId="0" xfId="0" applyNumberFormat="1" applyFont="1" applyFill="1" applyAlignment="1"/>
    <xf numFmtId="0" fontId="14" fillId="7" borderId="0" xfId="0" applyFont="1" applyFill="1" applyAlignment="1"/>
    <xf numFmtId="0" fontId="5" fillId="10" borderId="0" xfId="0" applyFont="1" applyFill="1" applyAlignment="1"/>
    <xf numFmtId="2" fontId="5" fillId="4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</cellXfs>
  <cellStyles count="57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"/>
  <sheetViews>
    <sheetView workbookViewId="0">
      <selection activeCell="C7" sqref="C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(C3+C3*C16/(1000-C16))/(1-C15)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4" t="s">
        <v>217</v>
      </c>
      <c r="C9" s="89">
        <v>0.5</v>
      </c>
    </row>
    <row r="10" spans="1:3" ht="15.75" customHeight="1" x14ac:dyDescent="0.15">
      <c r="B10" s="4" t="s">
        <v>218</v>
      </c>
      <c r="C10" s="89">
        <v>0.3</v>
      </c>
    </row>
    <row r="11" spans="1:3" ht="15.75" customHeight="1" x14ac:dyDescent="0.15">
      <c r="B11" s="4" t="s">
        <v>219</v>
      </c>
      <c r="C11" s="89">
        <v>0.1</v>
      </c>
    </row>
    <row r="12" spans="1:3" ht="15.75" customHeight="1" x14ac:dyDescent="0.15">
      <c r="B12" s="33"/>
    </row>
    <row r="13" spans="1:3" ht="15.75" customHeight="1" x14ac:dyDescent="0.15">
      <c r="B13" s="10"/>
      <c r="C13" s="1"/>
    </row>
    <row r="14" spans="1:3" ht="15.75" customHeight="1" x14ac:dyDescent="0.15">
      <c r="A14" s="10" t="s">
        <v>141</v>
      </c>
      <c r="B14" t="s">
        <v>78</v>
      </c>
      <c r="C14" s="19">
        <v>176</v>
      </c>
    </row>
    <row r="15" spans="1:3" ht="15.75" customHeight="1" x14ac:dyDescent="0.15">
      <c r="B15" t="s">
        <v>136</v>
      </c>
      <c r="C15" s="19">
        <v>0.13</v>
      </c>
    </row>
    <row r="16" spans="1:3" ht="15.75" customHeight="1" x14ac:dyDescent="0.15">
      <c r="B16" t="s">
        <v>137</v>
      </c>
      <c r="C16" s="19">
        <v>25.36</v>
      </c>
    </row>
    <row r="17" spans="1:3" ht="15.75" customHeight="1" x14ac:dyDescent="0.15">
      <c r="B17" t="s">
        <v>138</v>
      </c>
      <c r="C17" s="19">
        <v>25.4</v>
      </c>
    </row>
    <row r="18" spans="1:3" ht="15.75" customHeight="1" x14ac:dyDescent="0.15">
      <c r="B18" t="s">
        <v>139</v>
      </c>
      <c r="C18" s="19">
        <v>34.68</v>
      </c>
    </row>
    <row r="19" spans="1:3" ht="15.75" customHeight="1" x14ac:dyDescent="0.15">
      <c r="B19" t="s">
        <v>140</v>
      </c>
      <c r="C19" s="19">
        <v>39.32</v>
      </c>
    </row>
    <row r="21" spans="1:3" ht="15.75" customHeight="1" x14ac:dyDescent="0.15">
      <c r="B21" s="10"/>
      <c r="C21" s="1"/>
    </row>
    <row r="22" spans="1:3" ht="15.75" customHeight="1" x14ac:dyDescent="0.15">
      <c r="A22" s="10" t="s">
        <v>75</v>
      </c>
      <c r="B22" s="33" t="s">
        <v>77</v>
      </c>
      <c r="C22" s="44">
        <v>0.3</v>
      </c>
    </row>
    <row r="23" spans="1:3" ht="15.75" customHeight="1" x14ac:dyDescent="0.15">
      <c r="B23" s="33" t="s">
        <v>106</v>
      </c>
      <c r="C23" s="44">
        <v>0.8</v>
      </c>
    </row>
    <row r="24" spans="1:3" ht="15.75" customHeight="1" x14ac:dyDescent="0.15">
      <c r="B24" s="33" t="s">
        <v>107</v>
      </c>
      <c r="C24" s="44">
        <v>0.12</v>
      </c>
    </row>
    <row r="25" spans="1:3" ht="15.75" customHeight="1" x14ac:dyDescent="0.15">
      <c r="B25" s="33" t="s">
        <v>108</v>
      </c>
      <c r="C25" s="44">
        <v>0.05</v>
      </c>
    </row>
    <row r="26" spans="1:3" ht="15.75" customHeight="1" x14ac:dyDescent="0.15">
      <c r="B26" s="33" t="s">
        <v>76</v>
      </c>
      <c r="C26" s="44">
        <v>0.05</v>
      </c>
    </row>
    <row r="28" spans="1:3" ht="15.75" customHeight="1" x14ac:dyDescent="0.15">
      <c r="B28" s="33"/>
    </row>
    <row r="29" spans="1:3" ht="15.75" customHeight="1" x14ac:dyDescent="0.2">
      <c r="A29" s="10" t="s">
        <v>134</v>
      </c>
      <c r="B29" s="51" t="s">
        <v>82</v>
      </c>
      <c r="C29" s="52">
        <v>8634000</v>
      </c>
    </row>
    <row r="30" spans="1:3" ht="15" customHeight="1" x14ac:dyDescent="0.2">
      <c r="B30" s="51" t="s">
        <v>128</v>
      </c>
      <c r="C30" s="52">
        <v>13550000</v>
      </c>
    </row>
    <row r="31" spans="1:3" ht="15.75" customHeight="1" x14ac:dyDescent="0.2">
      <c r="B31" s="51" t="s">
        <v>129</v>
      </c>
      <c r="C31" s="52">
        <v>12394000</v>
      </c>
    </row>
    <row r="32" spans="1:3" ht="15.75" customHeight="1" x14ac:dyDescent="0.2">
      <c r="B32" s="51" t="s">
        <v>130</v>
      </c>
      <c r="C32" s="52">
        <v>9148000</v>
      </c>
    </row>
    <row r="33" spans="1:3" ht="15.75" customHeight="1" x14ac:dyDescent="0.2">
      <c r="B33" s="51"/>
      <c r="C33" s="53"/>
    </row>
    <row r="35" spans="1:3" ht="15.75" customHeight="1" x14ac:dyDescent="0.2">
      <c r="A35" s="10" t="s">
        <v>125</v>
      </c>
      <c r="B35" s="42" t="s">
        <v>82</v>
      </c>
      <c r="C35" s="43">
        <v>0.29978973218277538</v>
      </c>
    </row>
    <row r="36" spans="1:3" ht="15.75" customHeight="1" x14ac:dyDescent="0.2">
      <c r="B36" s="50" t="s">
        <v>128</v>
      </c>
      <c r="C36" s="43">
        <v>0.52556568434139284</v>
      </c>
    </row>
    <row r="37" spans="1:3" ht="15.75" customHeight="1" x14ac:dyDescent="0.2">
      <c r="B37" s="50" t="s">
        <v>129</v>
      </c>
      <c r="C37" s="43">
        <v>0.16210210664201097</v>
      </c>
    </row>
    <row r="38" spans="1:3" ht="15.75" customHeight="1" x14ac:dyDescent="0.2">
      <c r="B38" s="50" t="s">
        <v>130</v>
      </c>
      <c r="C38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workbookViewId="0">
      <selection activeCell="D11" sqref="D1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 x14ac:dyDescent="0.15">
      <c r="A2" s="10" t="s">
        <v>197</v>
      </c>
      <c r="B2" s="92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 x14ac:dyDescent="0.15">
      <c r="B3" s="92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 x14ac:dyDescent="0.15">
      <c r="B4" s="92"/>
      <c r="C4" t="s">
        <v>204</v>
      </c>
      <c r="D4" s="73">
        <f>D17^(1/5)</f>
        <v>1.0098057976734853</v>
      </c>
      <c r="E4" s="73">
        <f t="shared" ref="E4:H4" si="0">E17^(1/5)</f>
        <v>1.0098057976734853</v>
      </c>
      <c r="F4" s="73">
        <f t="shared" si="0"/>
        <v>1.0098057976734853</v>
      </c>
      <c r="G4" s="73">
        <f t="shared" si="0"/>
        <v>1.0098057976734853</v>
      </c>
      <c r="H4" s="73">
        <f t="shared" si="0"/>
        <v>1</v>
      </c>
      <c r="J4" s="73"/>
    </row>
    <row r="5" spans="1:10" x14ac:dyDescent="0.15">
      <c r="B5" s="92" t="s">
        <v>6</v>
      </c>
      <c r="C5" t="s">
        <v>193</v>
      </c>
      <c r="D5" s="73">
        <v>2.0299999999999998</v>
      </c>
      <c r="E5" s="73">
        <v>3.07</v>
      </c>
      <c r="F5" s="73">
        <v>1.1499999999999999</v>
      </c>
      <c r="G5" s="73">
        <v>1.05</v>
      </c>
      <c r="H5" s="75">
        <v>1</v>
      </c>
    </row>
    <row r="6" spans="1:10" x14ac:dyDescent="0.15">
      <c r="B6" s="92"/>
      <c r="C6" t="s">
        <v>194</v>
      </c>
      <c r="D6" s="73">
        <v>2.17</v>
      </c>
      <c r="E6" s="73">
        <v>2.48</v>
      </c>
      <c r="F6" s="73">
        <v>1.1499999999999999</v>
      </c>
      <c r="G6" s="73">
        <v>1.05</v>
      </c>
      <c r="H6" s="75">
        <v>1</v>
      </c>
    </row>
    <row r="7" spans="1:10" x14ac:dyDescent="0.15">
      <c r="B7" s="92"/>
      <c r="C7" t="s">
        <v>204</v>
      </c>
      <c r="D7" s="73">
        <f>D17^(1/5)</f>
        <v>1.0098057976734853</v>
      </c>
      <c r="E7" s="73">
        <f t="shared" ref="E7:H7" si="1">E17^(1/5)</f>
        <v>1.0098057976734853</v>
      </c>
      <c r="F7" s="73">
        <f t="shared" si="1"/>
        <v>1.0098057976734853</v>
      </c>
      <c r="G7" s="73">
        <f t="shared" si="1"/>
        <v>1.0098057976734853</v>
      </c>
      <c r="H7" s="73">
        <f t="shared" si="1"/>
        <v>1</v>
      </c>
    </row>
    <row r="8" spans="1:10" x14ac:dyDescent="0.15">
      <c r="B8" s="92" t="s">
        <v>7</v>
      </c>
      <c r="C8" t="s">
        <v>193</v>
      </c>
      <c r="D8" s="73">
        <v>1</v>
      </c>
      <c r="E8" s="73">
        <v>1.5</v>
      </c>
      <c r="F8" s="73">
        <v>1.3</v>
      </c>
      <c r="G8" s="73">
        <v>1.1499999999999999</v>
      </c>
      <c r="H8" s="75">
        <v>1</v>
      </c>
    </row>
    <row r="9" spans="1:10" x14ac:dyDescent="0.15">
      <c r="B9" s="92"/>
      <c r="C9" t="s">
        <v>194</v>
      </c>
      <c r="D9" s="73">
        <v>1</v>
      </c>
      <c r="E9" s="73">
        <v>1.5</v>
      </c>
      <c r="F9" s="73">
        <v>1.25</v>
      </c>
      <c r="G9" s="73">
        <v>1.1000000000000001</v>
      </c>
      <c r="H9" s="75">
        <v>1</v>
      </c>
    </row>
    <row r="10" spans="1:10" x14ac:dyDescent="0.15">
      <c r="B10" s="92"/>
      <c r="C10" t="s">
        <v>204</v>
      </c>
      <c r="D10" s="73">
        <f>D17^(1/5)</f>
        <v>1.0098057976734853</v>
      </c>
      <c r="E10" s="73">
        <f t="shared" ref="E10:H10" si="2">E17^(1/5)</f>
        <v>1.0098057976734853</v>
      </c>
      <c r="F10" s="73">
        <f t="shared" si="2"/>
        <v>1.0098057976734853</v>
      </c>
      <c r="G10" s="73">
        <f t="shared" si="2"/>
        <v>1.0098057976734853</v>
      </c>
      <c r="H10" s="73">
        <f t="shared" si="2"/>
        <v>1</v>
      </c>
    </row>
    <row r="11" spans="1:10" x14ac:dyDescent="0.15">
      <c r="B11" s="92" t="s">
        <v>8</v>
      </c>
      <c r="C11" t="s">
        <v>193</v>
      </c>
      <c r="D11" s="73">
        <v>1</v>
      </c>
      <c r="E11" s="73">
        <v>1</v>
      </c>
      <c r="F11" s="73">
        <v>1.1499999999999999</v>
      </c>
      <c r="G11" s="73">
        <v>1.1499999999999999</v>
      </c>
      <c r="H11" s="75">
        <v>1</v>
      </c>
    </row>
    <row r="12" spans="1:10" x14ac:dyDescent="0.15">
      <c r="B12" s="92"/>
      <c r="C12" t="s">
        <v>194</v>
      </c>
      <c r="D12" s="73">
        <v>1</v>
      </c>
      <c r="E12" s="73">
        <v>1</v>
      </c>
      <c r="F12" s="73">
        <v>1.1499999999999999</v>
      </c>
      <c r="G12" s="73">
        <v>1.1000000000000001</v>
      </c>
      <c r="H12" s="75">
        <v>1</v>
      </c>
    </row>
    <row r="13" spans="1:10" x14ac:dyDescent="0.15">
      <c r="B13" s="92"/>
      <c r="C13" t="s">
        <v>204</v>
      </c>
      <c r="D13" s="73">
        <f>D17^(1/5)</f>
        <v>1.0098057976734853</v>
      </c>
      <c r="E13" s="73">
        <f t="shared" ref="E13:H13" si="3">E17^(1/5)</f>
        <v>1.0098057976734853</v>
      </c>
      <c r="F13" s="73">
        <f t="shared" si="3"/>
        <v>1.0098057976734853</v>
      </c>
      <c r="G13" s="73">
        <f t="shared" si="3"/>
        <v>1.0098057976734853</v>
      </c>
      <c r="H13" s="73">
        <f t="shared" si="3"/>
        <v>1</v>
      </c>
    </row>
    <row r="14" spans="1:10" x14ac:dyDescent="0.15">
      <c r="B14" s="92" t="s">
        <v>9</v>
      </c>
      <c r="C14" t="s">
        <v>193</v>
      </c>
      <c r="D14" s="73">
        <v>1</v>
      </c>
      <c r="E14" s="73">
        <v>1</v>
      </c>
      <c r="F14" s="73">
        <v>1</v>
      </c>
      <c r="G14" s="73">
        <v>1.1499999999999999</v>
      </c>
      <c r="H14" s="75">
        <v>1</v>
      </c>
    </row>
    <row r="15" spans="1:10" x14ac:dyDescent="0.15">
      <c r="B15" s="92"/>
      <c r="C15" t="s">
        <v>194</v>
      </c>
      <c r="D15" s="73">
        <v>1</v>
      </c>
      <c r="E15" s="73">
        <v>1</v>
      </c>
      <c r="F15" s="73">
        <v>1</v>
      </c>
      <c r="G15" s="73">
        <v>1.1000000000000001</v>
      </c>
      <c r="H15" s="75">
        <v>1</v>
      </c>
    </row>
    <row r="16" spans="1:10" x14ac:dyDescent="0.15">
      <c r="B16" s="92"/>
      <c r="C16" t="s">
        <v>204</v>
      </c>
      <c r="D16" s="73">
        <f>D17^(1/5)</f>
        <v>1.0098057976734853</v>
      </c>
      <c r="E16" s="73">
        <f>E17^(1/5)</f>
        <v>1.0098057976734853</v>
      </c>
      <c r="F16" s="73">
        <f t="shared" ref="F16:H16" si="4">F17^(1/5)</f>
        <v>1.0098057976734853</v>
      </c>
      <c r="G16" s="73">
        <f t="shared" si="4"/>
        <v>1.0098057976734853</v>
      </c>
      <c r="H16" s="73">
        <f t="shared" si="4"/>
        <v>1</v>
      </c>
    </row>
    <row r="17" spans="1:8" x14ac:dyDescent="0.15">
      <c r="B17" s="87" t="s">
        <v>112</v>
      </c>
      <c r="C17" t="s">
        <v>204</v>
      </c>
      <c r="D17" s="80">
        <v>1.05</v>
      </c>
      <c r="E17" s="80">
        <v>1.05</v>
      </c>
      <c r="F17" s="80">
        <v>1.05</v>
      </c>
      <c r="G17" s="80">
        <v>1.05</v>
      </c>
      <c r="H17" s="80">
        <v>1</v>
      </c>
    </row>
    <row r="18" spans="1:8" x14ac:dyDescent="0.15">
      <c r="D18" s="75"/>
      <c r="E18" s="75"/>
      <c r="F18" s="75"/>
      <c r="G18" s="75"/>
      <c r="H18" s="75"/>
    </row>
    <row r="19" spans="1:8" x14ac:dyDescent="0.15">
      <c r="A19" s="77" t="s">
        <v>198</v>
      </c>
      <c r="B19" s="92" t="s">
        <v>81</v>
      </c>
      <c r="C19" t="s">
        <v>193</v>
      </c>
      <c r="D19" s="73">
        <v>1</v>
      </c>
      <c r="E19" s="73">
        <v>1</v>
      </c>
      <c r="F19" s="73">
        <v>1.05</v>
      </c>
      <c r="G19" s="73">
        <v>1.05</v>
      </c>
      <c r="H19" s="73">
        <v>1</v>
      </c>
    </row>
    <row r="20" spans="1:8" x14ac:dyDescent="0.15">
      <c r="B20" s="92"/>
      <c r="C20" t="s">
        <v>194</v>
      </c>
      <c r="D20" s="73">
        <v>1</v>
      </c>
      <c r="E20" s="73">
        <v>1</v>
      </c>
      <c r="F20" s="73">
        <v>1.05</v>
      </c>
      <c r="G20" s="73">
        <v>1.05</v>
      </c>
      <c r="H20" s="73">
        <v>1</v>
      </c>
    </row>
    <row r="21" spans="1:8" x14ac:dyDescent="0.15">
      <c r="B21" s="92"/>
      <c r="C21" t="s">
        <v>204</v>
      </c>
      <c r="D21" s="73">
        <f>D34^(1/5)</f>
        <v>1.0098057976734853</v>
      </c>
      <c r="E21" s="73">
        <f t="shared" ref="E21:H21" si="5">E34^(1/5)</f>
        <v>1.0098057976734853</v>
      </c>
      <c r="F21" s="73">
        <f t="shared" si="5"/>
        <v>1.0098057976734853</v>
      </c>
      <c r="G21" s="73">
        <f t="shared" si="5"/>
        <v>1.0098057976734853</v>
      </c>
      <c r="H21" s="73">
        <f t="shared" si="5"/>
        <v>1</v>
      </c>
    </row>
    <row r="22" spans="1:8" x14ac:dyDescent="0.15">
      <c r="B22" s="92" t="s">
        <v>6</v>
      </c>
      <c r="C22" t="s">
        <v>193</v>
      </c>
      <c r="D22" s="73">
        <v>1</v>
      </c>
      <c r="E22" s="73">
        <v>1</v>
      </c>
      <c r="F22" s="73">
        <v>1.05</v>
      </c>
      <c r="G22" s="73">
        <v>1.05</v>
      </c>
      <c r="H22" s="73">
        <v>1</v>
      </c>
    </row>
    <row r="23" spans="1:8" x14ac:dyDescent="0.15">
      <c r="B23" s="92"/>
      <c r="C23" t="s">
        <v>194</v>
      </c>
      <c r="D23" s="73">
        <v>1</v>
      </c>
      <c r="E23" s="73">
        <v>1</v>
      </c>
      <c r="F23" s="73">
        <v>1.05</v>
      </c>
      <c r="G23" s="73">
        <v>1.05</v>
      </c>
      <c r="H23" s="73">
        <v>1</v>
      </c>
    </row>
    <row r="24" spans="1:8" x14ac:dyDescent="0.15">
      <c r="B24" s="92"/>
      <c r="C24" t="s">
        <v>204</v>
      </c>
      <c r="D24" s="73">
        <f>D34^(1/5)</f>
        <v>1.0098057976734853</v>
      </c>
      <c r="E24" s="73">
        <f t="shared" ref="E24:H24" si="6">E34^(1/5)</f>
        <v>1.0098057976734853</v>
      </c>
      <c r="F24" s="73">
        <f t="shared" si="6"/>
        <v>1.0098057976734853</v>
      </c>
      <c r="G24" s="73">
        <f t="shared" si="6"/>
        <v>1.0098057976734853</v>
      </c>
      <c r="H24" s="73">
        <f t="shared" si="6"/>
        <v>1</v>
      </c>
    </row>
    <row r="25" spans="1:8" x14ac:dyDescent="0.15">
      <c r="B25" s="92" t="s">
        <v>7</v>
      </c>
      <c r="C25" t="s">
        <v>193</v>
      </c>
      <c r="D25" s="73">
        <v>1</v>
      </c>
      <c r="E25" s="73">
        <v>1</v>
      </c>
      <c r="F25" s="73">
        <v>2.5</v>
      </c>
      <c r="G25" s="73">
        <v>2.5</v>
      </c>
      <c r="H25" s="73">
        <v>1</v>
      </c>
    </row>
    <row r="26" spans="1:8" x14ac:dyDescent="0.15">
      <c r="B26" s="92"/>
      <c r="C26" t="s">
        <v>194</v>
      </c>
      <c r="D26" s="73">
        <v>1</v>
      </c>
      <c r="E26" s="73">
        <v>1</v>
      </c>
      <c r="F26" s="73">
        <v>2.4</v>
      </c>
      <c r="G26" s="73">
        <v>2.4</v>
      </c>
      <c r="H26" s="73">
        <v>1</v>
      </c>
    </row>
    <row r="27" spans="1:8" x14ac:dyDescent="0.15">
      <c r="B27" s="92"/>
      <c r="C27" t="s">
        <v>204</v>
      </c>
      <c r="D27" s="73">
        <f>D34^(1/5)</f>
        <v>1.0098057976734853</v>
      </c>
      <c r="E27" s="73">
        <f t="shared" ref="E27:H27" si="7">E34^(1/5)</f>
        <v>1.0098057976734853</v>
      </c>
      <c r="F27" s="73">
        <f t="shared" si="7"/>
        <v>1.0098057976734853</v>
      </c>
      <c r="G27" s="73">
        <f t="shared" si="7"/>
        <v>1.0098057976734853</v>
      </c>
      <c r="H27" s="73">
        <f t="shared" si="7"/>
        <v>1</v>
      </c>
    </row>
    <row r="28" spans="1:8" x14ac:dyDescent="0.15">
      <c r="B28" s="92" t="s">
        <v>8</v>
      </c>
      <c r="C28" t="s">
        <v>193</v>
      </c>
      <c r="D28" s="73">
        <v>1</v>
      </c>
      <c r="E28" s="73">
        <v>1</v>
      </c>
      <c r="F28" s="73">
        <v>2</v>
      </c>
      <c r="G28" s="73">
        <v>2</v>
      </c>
      <c r="H28" s="73">
        <v>1</v>
      </c>
    </row>
    <row r="29" spans="1:8" x14ac:dyDescent="0.15">
      <c r="B29" s="92"/>
      <c r="C29" t="s">
        <v>194</v>
      </c>
      <c r="D29" s="73">
        <v>1</v>
      </c>
      <c r="E29" s="73">
        <v>1</v>
      </c>
      <c r="F29" s="73">
        <v>1.9</v>
      </c>
      <c r="G29" s="73">
        <v>1.9</v>
      </c>
      <c r="H29" s="73">
        <v>1</v>
      </c>
    </row>
    <row r="30" spans="1:8" x14ac:dyDescent="0.15">
      <c r="B30" s="92"/>
      <c r="C30" t="s">
        <v>204</v>
      </c>
      <c r="D30" s="73">
        <f>D34^(1/5)</f>
        <v>1.0098057976734853</v>
      </c>
      <c r="E30" s="73">
        <f t="shared" ref="E30:H30" si="8">E34^(1/5)</f>
        <v>1.0098057976734853</v>
      </c>
      <c r="F30" s="73">
        <f t="shared" si="8"/>
        <v>1.0098057976734853</v>
      </c>
      <c r="G30" s="73">
        <f t="shared" si="8"/>
        <v>1.0098057976734853</v>
      </c>
      <c r="H30" s="73">
        <f t="shared" si="8"/>
        <v>1</v>
      </c>
    </row>
    <row r="31" spans="1:8" x14ac:dyDescent="0.15">
      <c r="B31" s="92" t="s">
        <v>9</v>
      </c>
      <c r="C31" t="s">
        <v>193</v>
      </c>
      <c r="D31" s="73">
        <v>1</v>
      </c>
      <c r="E31" s="73">
        <v>1</v>
      </c>
      <c r="F31" s="73">
        <v>1</v>
      </c>
      <c r="G31" s="73">
        <v>2</v>
      </c>
      <c r="H31" s="73">
        <v>1</v>
      </c>
    </row>
    <row r="32" spans="1:8" x14ac:dyDescent="0.15">
      <c r="B32" s="92"/>
      <c r="C32" t="s">
        <v>194</v>
      </c>
      <c r="D32" s="73">
        <v>1</v>
      </c>
      <c r="E32" s="73">
        <v>1</v>
      </c>
      <c r="F32" s="73">
        <v>1</v>
      </c>
      <c r="G32" s="73">
        <v>1.9</v>
      </c>
      <c r="H32" s="73">
        <v>1</v>
      </c>
    </row>
    <row r="33" spans="2:8" x14ac:dyDescent="0.15">
      <c r="B33" s="92"/>
      <c r="C33" t="s">
        <v>204</v>
      </c>
      <c r="D33" s="73">
        <f>D34^(1/5)</f>
        <v>1.0098057976734853</v>
      </c>
      <c r="E33" s="73">
        <f t="shared" ref="E33:H33" si="9">E34^(1/5)</f>
        <v>1.0098057976734853</v>
      </c>
      <c r="F33" s="73">
        <f t="shared" si="9"/>
        <v>1.0098057976734853</v>
      </c>
      <c r="G33" s="73">
        <f t="shared" si="9"/>
        <v>1.0098057976734853</v>
      </c>
      <c r="H33" s="73">
        <f t="shared" si="9"/>
        <v>1</v>
      </c>
    </row>
    <row r="34" spans="2:8" x14ac:dyDescent="0.15">
      <c r="B34" s="79" t="s">
        <v>112</v>
      </c>
      <c r="C34" t="s">
        <v>204</v>
      </c>
      <c r="D34" s="80">
        <v>1.05</v>
      </c>
      <c r="E34" s="80">
        <v>1.05</v>
      </c>
      <c r="F34" s="80">
        <v>1.05</v>
      </c>
      <c r="G34" s="80">
        <v>1.05</v>
      </c>
      <c r="H34" s="80">
        <v>1</v>
      </c>
    </row>
  </sheetData>
  <mergeCells count="10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F28" sqref="F28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10" t="s">
        <v>201</v>
      </c>
      <c r="B2" t="s">
        <v>81</v>
      </c>
      <c r="E2" s="81"/>
    </row>
    <row r="3" spans="1:5" x14ac:dyDescent="0.15">
      <c r="B3" t="s">
        <v>6</v>
      </c>
      <c r="E3" s="81"/>
    </row>
    <row r="4" spans="1:5" x14ac:dyDescent="0.15">
      <c r="B4" t="s">
        <v>7</v>
      </c>
      <c r="E4" s="81"/>
    </row>
    <row r="5" spans="1:5" x14ac:dyDescent="0.15">
      <c r="B5" t="s">
        <v>8</v>
      </c>
      <c r="E5" s="81"/>
    </row>
    <row r="6" spans="1:5" x14ac:dyDescent="0.15">
      <c r="B6" t="s">
        <v>9</v>
      </c>
      <c r="D6" t="s">
        <v>205</v>
      </c>
      <c r="E6" s="81"/>
    </row>
    <row r="7" spans="1:5" x14ac:dyDescent="0.15">
      <c r="B7" t="s">
        <v>112</v>
      </c>
      <c r="C7" s="81"/>
      <c r="D7" s="81"/>
      <c r="E7" t="s">
        <v>205</v>
      </c>
    </row>
    <row r="9" spans="1:5" x14ac:dyDescent="0.15">
      <c r="A9" s="10" t="s">
        <v>202</v>
      </c>
      <c r="B9" t="s">
        <v>81</v>
      </c>
      <c r="E9" s="81"/>
    </row>
    <row r="10" spans="1:5" x14ac:dyDescent="0.15">
      <c r="B10" t="s">
        <v>6</v>
      </c>
      <c r="E10" s="81"/>
    </row>
    <row r="11" spans="1:5" x14ac:dyDescent="0.15">
      <c r="B11" t="s">
        <v>7</v>
      </c>
      <c r="E11" s="81"/>
    </row>
    <row r="12" spans="1:5" x14ac:dyDescent="0.15">
      <c r="B12" t="s">
        <v>8</v>
      </c>
      <c r="E12" s="81"/>
    </row>
    <row r="13" spans="1:5" x14ac:dyDescent="0.15">
      <c r="B13" t="s">
        <v>9</v>
      </c>
      <c r="E13" s="81"/>
    </row>
    <row r="14" spans="1:5" x14ac:dyDescent="0.15">
      <c r="B14" t="s">
        <v>112</v>
      </c>
      <c r="C14" s="81"/>
      <c r="D14" s="81"/>
    </row>
    <row r="16" spans="1:5" x14ac:dyDescent="0.15">
      <c r="A16" s="10" t="s">
        <v>203</v>
      </c>
      <c r="B16" t="s">
        <v>81</v>
      </c>
      <c r="E16" s="81"/>
    </row>
    <row r="17" spans="2:5" x14ac:dyDescent="0.15">
      <c r="B17" t="s">
        <v>6</v>
      </c>
      <c r="E17" s="81"/>
    </row>
    <row r="18" spans="2:5" x14ac:dyDescent="0.15">
      <c r="B18" t="s">
        <v>7</v>
      </c>
      <c r="E18" s="81"/>
    </row>
    <row r="19" spans="2:5" x14ac:dyDescent="0.15">
      <c r="B19" t="s">
        <v>8</v>
      </c>
      <c r="E19" s="81"/>
    </row>
    <row r="20" spans="2:5" x14ac:dyDescent="0.15">
      <c r="B20" t="s">
        <v>9</v>
      </c>
      <c r="E20" s="81"/>
    </row>
    <row r="21" spans="2:5" x14ac:dyDescent="0.15">
      <c r="B21" t="s">
        <v>112</v>
      </c>
      <c r="C21" s="81"/>
      <c r="D21" s="81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0" sqref="C10"/>
    </sheetView>
  </sheetViews>
  <sheetFormatPr baseColWidth="10" defaultRowHeight="13" x14ac:dyDescent="0.15"/>
  <sheetData>
    <row r="1" spans="1:4" x14ac:dyDescent="0.15">
      <c r="A1" s="10" t="s">
        <v>199</v>
      </c>
      <c r="B1" s="10" t="s">
        <v>193</v>
      </c>
      <c r="C1" s="10" t="s">
        <v>194</v>
      </c>
      <c r="D1" s="10" t="s">
        <v>204</v>
      </c>
    </row>
    <row r="2" spans="1:4" x14ac:dyDescent="0.15">
      <c r="A2" t="s">
        <v>81</v>
      </c>
      <c r="B2">
        <f>'Baseline year demographics'!C9</f>
        <v>0.5</v>
      </c>
      <c r="C2">
        <v>1</v>
      </c>
      <c r="D2">
        <v>1</v>
      </c>
    </row>
    <row r="3" spans="1:4" x14ac:dyDescent="0.15">
      <c r="A3" t="s">
        <v>6</v>
      </c>
      <c r="B3">
        <f>'Baseline year demographics'!C10</f>
        <v>0.3</v>
      </c>
      <c r="C3">
        <v>1</v>
      </c>
      <c r="D3">
        <v>1</v>
      </c>
    </row>
    <row r="4" spans="1:4" x14ac:dyDescent="0.15">
      <c r="A4" t="s">
        <v>7</v>
      </c>
      <c r="B4">
        <f>'Baseline year demographics'!C10</f>
        <v>0.3</v>
      </c>
      <c r="C4">
        <v>1</v>
      </c>
      <c r="D4">
        <v>1</v>
      </c>
    </row>
    <row r="5" spans="1:4" x14ac:dyDescent="0.15">
      <c r="A5" t="s">
        <v>8</v>
      </c>
      <c r="B5">
        <f>'Baseline year demographics'!C10</f>
        <v>0.3</v>
      </c>
      <c r="C5">
        <v>1</v>
      </c>
      <c r="D5">
        <v>1</v>
      </c>
    </row>
    <row r="6" spans="1:4" x14ac:dyDescent="0.15">
      <c r="A6" t="s">
        <v>9</v>
      </c>
      <c r="B6">
        <f>'Baseline year demographics'!C10</f>
        <v>0.3</v>
      </c>
      <c r="C6">
        <v>1</v>
      </c>
      <c r="D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8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179</v>
      </c>
      <c r="C11" s="69">
        <v>0</v>
      </c>
      <c r="D11" s="91">
        <f>'Baseline year demographics'!$C$7</f>
        <v>0.36</v>
      </c>
      <c r="E11" s="91">
        <f>'Baseline year demographics'!$C$7</f>
        <v>0.36</v>
      </c>
      <c r="F11" s="91">
        <f>'Baseline year demographics'!$C$7</f>
        <v>0.36</v>
      </c>
      <c r="G11" s="91">
        <f>'Baseline year demographics'!$C$7</f>
        <v>0.36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85" t="s">
        <v>206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 x14ac:dyDescent="0.15">
      <c r="B37" s="85" t="s">
        <v>207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59">
        <v>1</v>
      </c>
    </row>
    <row r="38" spans="1:9" ht="15.75" customHeight="1" x14ac:dyDescent="0.15">
      <c r="B38" s="85" t="s">
        <v>208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59">
        <v>1</v>
      </c>
    </row>
    <row r="39" spans="1:9" ht="15.75" customHeight="1" x14ac:dyDescent="0.15">
      <c r="B39" s="85" t="s">
        <v>211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59">
        <v>1</v>
      </c>
    </row>
    <row r="40" spans="1:9" ht="15.75" customHeight="1" x14ac:dyDescent="0.15">
      <c r="B40" s="85" t="s">
        <v>212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59">
        <v>1</v>
      </c>
    </row>
    <row r="41" spans="1:9" ht="15.75" customHeight="1" x14ac:dyDescent="0.15">
      <c r="B41" s="85" t="s">
        <v>209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59">
        <v>1</v>
      </c>
    </row>
    <row r="42" spans="1:9" ht="15.75" customHeight="1" x14ac:dyDescent="0.15">
      <c r="B42" s="85" t="s">
        <v>210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59">
        <v>1</v>
      </c>
    </row>
    <row r="43" spans="1:9" ht="15.75" customHeight="1" x14ac:dyDescent="0.15">
      <c r="B43" s="85" t="s">
        <v>213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59">
        <v>1</v>
      </c>
    </row>
    <row r="44" spans="1:9" ht="15.75" customHeight="1" x14ac:dyDescent="0.15">
      <c r="B44" s="85" t="s">
        <v>214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59">
        <v>1</v>
      </c>
    </row>
    <row r="45" spans="1:9" ht="15.75" customHeight="1" x14ac:dyDescent="0.15">
      <c r="C45" s="4"/>
    </row>
    <row r="46" spans="1:9" ht="15.75" customHeight="1" x14ac:dyDescent="0.15">
      <c r="A46" s="10" t="s">
        <v>88</v>
      </c>
      <c r="B46" s="4" t="s">
        <v>89</v>
      </c>
      <c r="C46" s="3">
        <v>0</v>
      </c>
      <c r="D46" s="3">
        <v>0</v>
      </c>
      <c r="E46" s="35">
        <f>'Baseline year demographics'!$C$24</f>
        <v>0.12</v>
      </c>
      <c r="F46" s="35">
        <f>'Baseline year demographics'!$C$24</f>
        <v>0.12</v>
      </c>
      <c r="G46" s="35">
        <f>'Baseline year demographics'!$C$24</f>
        <v>0.12</v>
      </c>
      <c r="H46" s="35">
        <f>'Baseline year demographics'!$C$24</f>
        <v>0.12</v>
      </c>
      <c r="I46" s="35">
        <f>'Baseline year demographics'!$C$24</f>
        <v>0.12</v>
      </c>
    </row>
    <row r="47" spans="1:9" ht="15.75" customHeight="1" x14ac:dyDescent="0.15">
      <c r="B47" s="4" t="s">
        <v>90</v>
      </c>
      <c r="C47" s="3">
        <v>0</v>
      </c>
      <c r="D47" s="3">
        <v>0</v>
      </c>
      <c r="E47" s="3">
        <f>'Baseline year demographics'!$C$25</f>
        <v>0.05</v>
      </c>
      <c r="F47" s="3">
        <f>'Baseline year demographics'!$C$25</f>
        <v>0.05</v>
      </c>
      <c r="G47" s="3">
        <f>'Baseline year demographics'!$C$25</f>
        <v>0.05</v>
      </c>
      <c r="H47" s="3">
        <f>'Baseline year demographics'!$C$25</f>
        <v>0.05</v>
      </c>
      <c r="I47" s="3">
        <f>'Baseline year demographics'!$C$25</f>
        <v>0.05</v>
      </c>
    </row>
    <row r="48" spans="1:9" ht="15.75" customHeight="1" x14ac:dyDescent="0.15">
      <c r="B48" s="4" t="s">
        <v>91</v>
      </c>
      <c r="C48" s="3">
        <v>0</v>
      </c>
      <c r="D48" s="3">
        <v>0</v>
      </c>
      <c r="E48" s="3">
        <f>'Baseline year demographics'!$C$23</f>
        <v>0.8</v>
      </c>
      <c r="F48" s="3">
        <f>'Baseline year demographics'!$C$23</f>
        <v>0.8</v>
      </c>
      <c r="G48" s="3">
        <f>'Baseline year demographics'!$C$23</f>
        <v>0.8</v>
      </c>
      <c r="H48" s="3">
        <f>'Baseline year demographics'!$C$23</f>
        <v>0.8</v>
      </c>
      <c r="I48" s="3">
        <f>'Baseline year demographics'!$C$23</f>
        <v>0.8</v>
      </c>
    </row>
    <row r="49" spans="2:9" ht="15.75" customHeight="1" x14ac:dyDescent="0.15">
      <c r="B49" s="4" t="s">
        <v>109</v>
      </c>
      <c r="C49" s="3">
        <v>0</v>
      </c>
      <c r="D49" s="3">
        <v>0</v>
      </c>
      <c r="E49" s="35">
        <v>1</v>
      </c>
      <c r="F49" s="35">
        <v>1</v>
      </c>
      <c r="G49" s="35">
        <v>1</v>
      </c>
      <c r="H49" s="35">
        <v>1</v>
      </c>
      <c r="I49" s="35">
        <v>1</v>
      </c>
    </row>
    <row r="50" spans="2:9" ht="15.75" customHeight="1" x14ac:dyDescent="0.15">
      <c r="B50" s="4" t="s">
        <v>87</v>
      </c>
      <c r="C50" s="35">
        <f>'Baseline year demographics'!$C$8</f>
        <v>0.1</v>
      </c>
      <c r="D50" s="35">
        <f>'Baseline year demographics'!$C$8</f>
        <v>0.1</v>
      </c>
      <c r="E50" s="35">
        <f>'Baseline year demographics'!$C$8</f>
        <v>0.1</v>
      </c>
      <c r="F50" s="35">
        <f>'Baseline year demographics'!$C$8</f>
        <v>0.1</v>
      </c>
      <c r="G50" s="35">
        <f>'Baseline year demographics'!$C$8</f>
        <v>0.1</v>
      </c>
      <c r="H50" s="35">
        <f>'Baseline year demographics'!$C$8</f>
        <v>0.1</v>
      </c>
      <c r="I50" s="35">
        <f>'Baseline year demographics'!$C$8</f>
        <v>0.1</v>
      </c>
    </row>
    <row r="51" spans="2:9" ht="15.75" customHeight="1" x14ac:dyDescent="0.15">
      <c r="B51" s="12" t="s">
        <v>180</v>
      </c>
      <c r="C51" s="3">
        <v>0</v>
      </c>
      <c r="D51" s="3">
        <v>0</v>
      </c>
      <c r="E51" s="71">
        <f>'Baseline year demographics'!$C$24</f>
        <v>0.12</v>
      </c>
      <c r="F51" s="71">
        <f>'Baseline year demographics'!$C$24</f>
        <v>0.12</v>
      </c>
      <c r="G51" s="71">
        <f>'Baseline year demographics'!$C$24</f>
        <v>0.12</v>
      </c>
      <c r="H51" s="71">
        <f>'Baseline year demographics'!$C$24</f>
        <v>0.12</v>
      </c>
      <c r="I51" s="71">
        <f>'Baseline year demographics'!$C$24</f>
        <v>0.12</v>
      </c>
    </row>
    <row r="52" spans="2:9" ht="15.75" customHeight="1" x14ac:dyDescent="0.15">
      <c r="B52" s="12" t="s">
        <v>181</v>
      </c>
      <c r="C52" s="3">
        <v>0</v>
      </c>
      <c r="D52" s="3">
        <v>0</v>
      </c>
      <c r="E52" s="69">
        <f>'Baseline year demographics'!$C$25</f>
        <v>0.05</v>
      </c>
      <c r="F52" s="69">
        <f>'Baseline year demographics'!$C$25</f>
        <v>0.05</v>
      </c>
      <c r="G52" s="69">
        <f>'Baseline year demographics'!$C$25</f>
        <v>0.05</v>
      </c>
      <c r="H52" s="69">
        <f>'Baseline year demographics'!$C$25</f>
        <v>0.05</v>
      </c>
      <c r="I52" s="69">
        <f>'Baseline year demographics'!$C$25</f>
        <v>0.05</v>
      </c>
    </row>
    <row r="53" spans="2:9" ht="15.75" customHeight="1" x14ac:dyDescent="0.15">
      <c r="B53" s="12" t="s">
        <v>182</v>
      </c>
      <c r="C53" s="3">
        <v>0</v>
      </c>
      <c r="D53" s="3">
        <v>0</v>
      </c>
      <c r="E53" s="69">
        <f>'Baseline year demographics'!$C$23</f>
        <v>0.8</v>
      </c>
      <c r="F53" s="69">
        <f>'Baseline year demographics'!$C$23</f>
        <v>0.8</v>
      </c>
      <c r="G53" s="69">
        <f>'Baseline year demographics'!$C$23</f>
        <v>0.8</v>
      </c>
      <c r="H53" s="69">
        <f>'Baseline year demographics'!$C$23</f>
        <v>0.8</v>
      </c>
      <c r="I53" s="69">
        <f>'Baseline year demographics'!$C$23</f>
        <v>0.8</v>
      </c>
    </row>
    <row r="57" spans="2:9" ht="15.75" customHeight="1" x14ac:dyDescent="0.15">
      <c r="B57" s="4"/>
    </row>
    <row r="58" spans="2:9" ht="15.75" customHeight="1" x14ac:dyDescent="0.15">
      <c r="B58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D20" sqref="D2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D32" sqref="D3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15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topLeftCell="C1" workbookViewId="0">
      <selection activeCell="F20" sqref="F20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15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15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15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15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15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15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15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15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15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15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15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15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10"/>
  <sheetViews>
    <sheetView workbookViewId="0">
      <selection sqref="A1:B1"/>
    </sheetView>
  </sheetViews>
  <sheetFormatPr baseColWidth="10" defaultRowHeight="13" x14ac:dyDescent="0.15"/>
  <cols>
    <col min="1" max="1" width="33.6640625" customWidth="1"/>
    <col min="2" max="2" width="12.5" customWidth="1"/>
  </cols>
  <sheetData>
    <row r="1" spans="1:2" x14ac:dyDescent="0.15">
      <c r="A1" s="10" t="s">
        <v>215</v>
      </c>
      <c r="B1" s="10" t="s">
        <v>216</v>
      </c>
    </row>
    <row r="2" spans="1:2" ht="14" x14ac:dyDescent="0.15">
      <c r="A2" s="85" t="s">
        <v>206</v>
      </c>
      <c r="B2" s="86">
        <v>0.9</v>
      </c>
    </row>
    <row r="3" spans="1:2" ht="14" x14ac:dyDescent="0.15">
      <c r="A3" s="85" t="s">
        <v>207</v>
      </c>
      <c r="B3" s="86">
        <v>1</v>
      </c>
    </row>
    <row r="4" spans="1:2" ht="14" x14ac:dyDescent="0.15">
      <c r="A4" s="85" t="s">
        <v>208</v>
      </c>
      <c r="B4" s="86">
        <v>1</v>
      </c>
    </row>
    <row r="5" spans="1:2" ht="14" x14ac:dyDescent="0.15">
      <c r="A5" s="85" t="s">
        <v>211</v>
      </c>
      <c r="B5" s="86">
        <v>1</v>
      </c>
    </row>
    <row r="6" spans="1:2" ht="14" x14ac:dyDescent="0.15">
      <c r="A6" s="85" t="s">
        <v>212</v>
      </c>
      <c r="B6" s="86">
        <v>1</v>
      </c>
    </row>
    <row r="7" spans="1:2" ht="14" x14ac:dyDescent="0.15">
      <c r="A7" s="85" t="s">
        <v>209</v>
      </c>
      <c r="B7" s="86">
        <v>0.93</v>
      </c>
    </row>
    <row r="8" spans="1:2" ht="14" x14ac:dyDescent="0.15">
      <c r="A8" s="85" t="s">
        <v>210</v>
      </c>
      <c r="B8" s="86">
        <v>0.5</v>
      </c>
    </row>
    <row r="9" spans="1:2" ht="14" x14ac:dyDescent="0.15">
      <c r="A9" s="85" t="s">
        <v>213</v>
      </c>
      <c r="B9" s="86">
        <v>0.5</v>
      </c>
    </row>
    <row r="10" spans="1:2" ht="14" x14ac:dyDescent="0.15">
      <c r="A10" s="85" t="s">
        <v>214</v>
      </c>
      <c r="B10" s="86">
        <v>0.98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15">
      <c r="A2" s="4" t="s">
        <v>176</v>
      </c>
      <c r="B2" s="14">
        <v>0</v>
      </c>
      <c r="C2" s="14">
        <v>0.85</v>
      </c>
      <c r="D2" s="14">
        <v>1</v>
      </c>
    </row>
    <row r="3" spans="1:4" ht="15.75" customHeight="1" x14ac:dyDescent="0.15">
      <c r="A3" s="4" t="s">
        <v>50</v>
      </c>
      <c r="B3" s="14">
        <v>0.621</v>
      </c>
      <c r="C3" s="14">
        <v>0.85</v>
      </c>
      <c r="D3" s="14">
        <v>0.35</v>
      </c>
    </row>
    <row r="4" spans="1:4" ht="15.75" customHeight="1" x14ac:dyDescent="0.15">
      <c r="A4" s="4" t="s">
        <v>161</v>
      </c>
      <c r="B4" s="14">
        <v>0</v>
      </c>
      <c r="C4" s="14">
        <v>0.85</v>
      </c>
      <c r="D4" s="14">
        <v>48</v>
      </c>
    </row>
    <row r="5" spans="1:4" ht="15.75" customHeight="1" x14ac:dyDescent="0.15">
      <c r="A5" s="4" t="s">
        <v>84</v>
      </c>
      <c r="B5" s="63">
        <v>0</v>
      </c>
      <c r="C5" s="64">
        <v>0.85</v>
      </c>
      <c r="D5" s="70">
        <v>50</v>
      </c>
    </row>
    <row r="6" spans="1:4" ht="15.75" customHeight="1" x14ac:dyDescent="0.15">
      <c r="A6" s="4" t="s">
        <v>172</v>
      </c>
      <c r="B6" s="34">
        <v>0</v>
      </c>
      <c r="C6" s="34">
        <v>0.85</v>
      </c>
      <c r="D6" s="19">
        <v>51</v>
      </c>
    </row>
    <row r="7" spans="1:4" ht="15.75" customHeight="1" x14ac:dyDescent="0.15">
      <c r="A7" s="4" t="s">
        <v>83</v>
      </c>
      <c r="B7" s="63">
        <v>0</v>
      </c>
      <c r="C7" s="64">
        <v>0.85</v>
      </c>
      <c r="D7" s="70">
        <v>1</v>
      </c>
    </row>
    <row r="8" spans="1:4" ht="15.75" customHeight="1" x14ac:dyDescent="0.15">
      <c r="A8" s="33" t="s">
        <v>173</v>
      </c>
      <c r="B8" s="34">
        <v>0</v>
      </c>
      <c r="C8" s="34">
        <v>0.85</v>
      </c>
      <c r="D8" s="19">
        <v>1</v>
      </c>
    </row>
    <row r="9" spans="1:4" ht="15.75" customHeight="1" x14ac:dyDescent="0.15">
      <c r="A9" t="s">
        <v>58</v>
      </c>
      <c r="B9" s="14">
        <v>0</v>
      </c>
      <c r="C9" s="14">
        <v>0.85</v>
      </c>
      <c r="D9" s="14">
        <v>25</v>
      </c>
    </row>
    <row r="10" spans="1:4" ht="15.75" customHeight="1" x14ac:dyDescent="0.15">
      <c r="A10" t="s">
        <v>171</v>
      </c>
      <c r="B10" s="65">
        <v>0</v>
      </c>
      <c r="C10" s="66">
        <v>0.85</v>
      </c>
      <c r="D10" s="66">
        <v>2.99</v>
      </c>
    </row>
    <row r="11" spans="1:4" ht="15.75" customHeight="1" x14ac:dyDescent="0.15">
      <c r="A11" t="s">
        <v>174</v>
      </c>
      <c r="B11" s="14">
        <v>0</v>
      </c>
      <c r="C11" s="14">
        <v>0.85</v>
      </c>
      <c r="D11" s="14">
        <v>2.99</v>
      </c>
    </row>
    <row r="12" spans="1:4" ht="15.75" customHeight="1" x14ac:dyDescent="0.15">
      <c r="A12" s="4" t="s">
        <v>86</v>
      </c>
      <c r="B12" s="65">
        <v>0</v>
      </c>
      <c r="C12" s="66">
        <v>0.85</v>
      </c>
      <c r="D12" s="66">
        <v>1.78</v>
      </c>
    </row>
    <row r="13" spans="1:4" ht="15.75" customHeight="1" x14ac:dyDescent="0.15">
      <c r="A13" s="4" t="s">
        <v>175</v>
      </c>
      <c r="B13" s="14">
        <v>0</v>
      </c>
      <c r="C13" s="14">
        <v>0.85</v>
      </c>
      <c r="D13" s="14">
        <v>1.78</v>
      </c>
    </row>
    <row r="14" spans="1:4" ht="15.75" customHeight="1" x14ac:dyDescent="0.15">
      <c r="A14" t="s">
        <v>151</v>
      </c>
      <c r="B14" s="14">
        <v>0</v>
      </c>
      <c r="C14" s="14">
        <v>0.85</v>
      </c>
      <c r="D14" s="14">
        <v>2.06</v>
      </c>
    </row>
    <row r="15" spans="1:4" ht="15.75" customHeight="1" x14ac:dyDescent="0.15">
      <c r="A15" t="s">
        <v>154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155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156</v>
      </c>
      <c r="B17" s="14">
        <v>0</v>
      </c>
      <c r="C17" s="14">
        <v>0.85</v>
      </c>
      <c r="D17" s="14">
        <v>1.78</v>
      </c>
    </row>
    <row r="18" spans="1:4" ht="15.75" customHeight="1" x14ac:dyDescent="0.15">
      <c r="A18" t="s">
        <v>157</v>
      </c>
      <c r="B18" s="14">
        <v>0</v>
      </c>
      <c r="C18" s="14">
        <v>0.85</v>
      </c>
      <c r="D18" s="14">
        <v>0.55000000000000004</v>
      </c>
    </row>
    <row r="19" spans="1:4" ht="15.75" customHeight="1" x14ac:dyDescent="0.15">
      <c r="A19" t="s">
        <v>158</v>
      </c>
      <c r="B19" s="14">
        <v>0</v>
      </c>
      <c r="C19" s="14">
        <v>0.85</v>
      </c>
      <c r="D19" s="14">
        <v>0.73</v>
      </c>
    </row>
    <row r="20" spans="1:4" ht="15.75" customHeight="1" x14ac:dyDescent="0.15">
      <c r="A20" t="s">
        <v>159</v>
      </c>
      <c r="B20" s="14">
        <v>0</v>
      </c>
      <c r="C20" s="14">
        <v>0.85</v>
      </c>
      <c r="D20" s="14">
        <v>1.78</v>
      </c>
    </row>
    <row r="21" spans="1:4" ht="15.75" customHeight="1" x14ac:dyDescent="0.15">
      <c r="A21" t="s">
        <v>160</v>
      </c>
      <c r="B21" s="14">
        <v>0</v>
      </c>
      <c r="C21" s="14">
        <v>0.85</v>
      </c>
      <c r="D21" s="14">
        <v>0.24</v>
      </c>
    </row>
    <row r="22" spans="1:4" ht="15.75" customHeight="1" x14ac:dyDescent="0.15">
      <c r="A22" t="s">
        <v>164</v>
      </c>
      <c r="B22" s="14">
        <v>0</v>
      </c>
      <c r="C22" s="14">
        <v>0.85</v>
      </c>
      <c r="D22" s="14">
        <v>0.55000000000000004</v>
      </c>
    </row>
    <row r="23" spans="1:4" ht="15.75" customHeight="1" x14ac:dyDescent="0.15">
      <c r="A23" t="s">
        <v>165</v>
      </c>
      <c r="B23" s="14">
        <v>0</v>
      </c>
      <c r="C23" s="14">
        <v>0.85</v>
      </c>
      <c r="D23" s="14">
        <v>0.73</v>
      </c>
    </row>
    <row r="24" spans="1:4" ht="15.75" customHeight="1" x14ac:dyDescent="0.15">
      <c r="A24" t="s">
        <v>166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t="s">
        <v>167</v>
      </c>
      <c r="B25" s="14">
        <v>0</v>
      </c>
      <c r="C25" s="14">
        <v>0.85</v>
      </c>
      <c r="D25" s="14">
        <v>0.55000000000000004</v>
      </c>
    </row>
    <row r="26" spans="1:4" ht="15.75" customHeight="1" x14ac:dyDescent="0.15">
      <c r="A26" t="s">
        <v>168</v>
      </c>
      <c r="B26" s="14">
        <v>0</v>
      </c>
      <c r="C26" s="14">
        <v>0.85</v>
      </c>
      <c r="D26" s="14">
        <v>0.73</v>
      </c>
    </row>
    <row r="27" spans="1:4" ht="15.75" customHeight="1" x14ac:dyDescent="0.15">
      <c r="A27" t="s">
        <v>169</v>
      </c>
      <c r="B27" s="14">
        <v>0</v>
      </c>
      <c r="C27" s="14">
        <v>0.85</v>
      </c>
      <c r="D27" s="14">
        <v>1.78</v>
      </c>
    </row>
    <row r="28" spans="1:4" ht="15.75" customHeight="1" x14ac:dyDescent="0.15">
      <c r="A28" t="s">
        <v>170</v>
      </c>
      <c r="B28" s="14">
        <v>0</v>
      </c>
      <c r="C28" s="14">
        <v>0.85</v>
      </c>
      <c r="D28" s="14">
        <v>0.24</v>
      </c>
    </row>
    <row r="29" spans="1:4" ht="15.75" customHeight="1" x14ac:dyDescent="0.15">
      <c r="A29" s="4" t="s">
        <v>89</v>
      </c>
      <c r="B29" s="14">
        <v>0</v>
      </c>
      <c r="C29" s="14">
        <v>0.12</v>
      </c>
      <c r="D29" s="19">
        <v>0.18</v>
      </c>
    </row>
    <row r="30" spans="1:4" ht="15.75" customHeight="1" x14ac:dyDescent="0.15">
      <c r="A30" s="4" t="s">
        <v>90</v>
      </c>
      <c r="B30" s="14">
        <v>0</v>
      </c>
      <c r="C30" s="14">
        <v>0.05</v>
      </c>
      <c r="D30" s="19">
        <v>0.13</v>
      </c>
    </row>
    <row r="31" spans="1:4" ht="15.75" customHeight="1" x14ac:dyDescent="0.15">
      <c r="A31" s="4" t="s">
        <v>91</v>
      </c>
      <c r="B31" s="14">
        <v>0</v>
      </c>
      <c r="C31" s="14">
        <v>0.8</v>
      </c>
      <c r="D31" s="19">
        <v>0.74</v>
      </c>
    </row>
    <row r="32" spans="1:4" ht="15.75" customHeight="1" x14ac:dyDescent="0.15">
      <c r="A32" s="4" t="s">
        <v>109</v>
      </c>
      <c r="B32" s="14">
        <v>0</v>
      </c>
      <c r="C32" s="13">
        <v>0.85</v>
      </c>
      <c r="D32" s="19">
        <v>0.25</v>
      </c>
    </row>
    <row r="33" spans="1:4" ht="15.75" customHeight="1" x14ac:dyDescent="0.15">
      <c r="A33" s="12" t="s">
        <v>180</v>
      </c>
      <c r="B33" s="19">
        <v>0</v>
      </c>
      <c r="C33" s="14">
        <v>0.12</v>
      </c>
      <c r="D33" s="19">
        <v>0.19</v>
      </c>
    </row>
    <row r="34" spans="1:4" ht="15.75" customHeight="1" x14ac:dyDescent="0.15">
      <c r="A34" s="12" t="s">
        <v>181</v>
      </c>
      <c r="B34" s="19">
        <v>0</v>
      </c>
      <c r="C34" s="14">
        <v>0.05</v>
      </c>
      <c r="D34" s="19">
        <v>0.14000000000000001</v>
      </c>
    </row>
    <row r="35" spans="1:4" ht="15.75" customHeight="1" x14ac:dyDescent="0.15">
      <c r="A35" s="12" t="s">
        <v>182</v>
      </c>
      <c r="B35" s="19">
        <v>0</v>
      </c>
      <c r="C35" s="14">
        <v>0.8</v>
      </c>
      <c r="D35" s="19">
        <v>0.75</v>
      </c>
    </row>
    <row r="36" spans="1:4" ht="15.75" customHeight="1" x14ac:dyDescent="0.15">
      <c r="A36" s="4" t="s">
        <v>87</v>
      </c>
      <c r="B36" s="14">
        <v>0.2</v>
      </c>
      <c r="C36" s="14">
        <v>0.85</v>
      </c>
      <c r="D36" s="19">
        <v>2.61</v>
      </c>
    </row>
    <row r="37" spans="1:4" ht="15.75" customHeight="1" x14ac:dyDescent="0.15">
      <c r="A37" s="4" t="s">
        <v>179</v>
      </c>
      <c r="B37" s="14">
        <v>0</v>
      </c>
      <c r="C37" s="13">
        <v>0.85</v>
      </c>
      <c r="D37" s="19">
        <f>180</f>
        <v>180</v>
      </c>
    </row>
    <row r="38" spans="1:4" ht="15.75" customHeight="1" x14ac:dyDescent="0.15">
      <c r="A38" s="4" t="s">
        <v>189</v>
      </c>
      <c r="B38" s="14">
        <v>0</v>
      </c>
      <c r="C38" s="13">
        <v>0.85</v>
      </c>
      <c r="D38" s="19">
        <f>30*AVERAGE('Incidence of conditions'!B5:F5)</f>
        <v>10.046400000000002</v>
      </c>
    </row>
    <row r="39" spans="1:4" ht="15.75" customHeight="1" x14ac:dyDescent="0.15">
      <c r="A39" s="4" t="s">
        <v>190</v>
      </c>
      <c r="B39" s="14">
        <v>0.61</v>
      </c>
      <c r="C39" s="13">
        <v>0.85</v>
      </c>
      <c r="D39" s="19">
        <f>179.97*AVERAGE('Incidence of conditions'!B6:F6)</f>
        <v>19.933477200000002</v>
      </c>
    </row>
    <row r="40" spans="1:4" ht="15.75" customHeight="1" x14ac:dyDescent="0.15">
      <c r="A40" s="82" t="s">
        <v>206</v>
      </c>
      <c r="B40" s="88">
        <v>0.09</v>
      </c>
      <c r="C40" s="14">
        <v>0.85</v>
      </c>
      <c r="D40" s="83">
        <v>1</v>
      </c>
    </row>
    <row r="41" spans="1:4" ht="15.75" customHeight="1" x14ac:dyDescent="0.15">
      <c r="A41" s="82" t="s">
        <v>207</v>
      </c>
      <c r="B41" s="88">
        <v>0.02</v>
      </c>
      <c r="C41" s="14">
        <v>0.85</v>
      </c>
      <c r="D41" s="83">
        <v>1</v>
      </c>
    </row>
    <row r="42" spans="1:4" ht="15.75" customHeight="1" x14ac:dyDescent="0.15">
      <c r="A42" s="82" t="s">
        <v>208</v>
      </c>
      <c r="B42" s="88">
        <v>0.08</v>
      </c>
      <c r="C42" s="14">
        <v>0.85</v>
      </c>
      <c r="D42" s="83">
        <v>1</v>
      </c>
    </row>
    <row r="43" spans="1:4" ht="15.75" customHeight="1" x14ac:dyDescent="0.15">
      <c r="A43" s="82" t="s">
        <v>211</v>
      </c>
      <c r="B43" s="88">
        <v>0.18</v>
      </c>
      <c r="C43" s="14">
        <v>0.85</v>
      </c>
      <c r="D43" s="83">
        <v>1</v>
      </c>
    </row>
    <row r="44" spans="1:4" ht="15.75" customHeight="1" x14ac:dyDescent="0.15">
      <c r="A44" s="82" t="s">
        <v>212</v>
      </c>
      <c r="B44" s="88">
        <v>0.02</v>
      </c>
      <c r="C44" s="14">
        <v>0.85</v>
      </c>
      <c r="D44" s="83">
        <v>1</v>
      </c>
    </row>
    <row r="45" spans="1:4" ht="15.75" customHeight="1" x14ac:dyDescent="0.15">
      <c r="A45" s="82" t="s">
        <v>209</v>
      </c>
      <c r="B45" s="88">
        <v>0.45</v>
      </c>
      <c r="C45" s="14">
        <v>0.85</v>
      </c>
      <c r="D45" s="83">
        <v>1</v>
      </c>
    </row>
    <row r="46" spans="1:4" ht="15.75" customHeight="1" x14ac:dyDescent="0.15">
      <c r="A46" s="82" t="s">
        <v>210</v>
      </c>
      <c r="B46" s="88">
        <v>0.03</v>
      </c>
      <c r="C46" s="14">
        <v>0.85</v>
      </c>
      <c r="D46" s="83">
        <v>1</v>
      </c>
    </row>
    <row r="47" spans="1:4" ht="15.75" customHeight="1" x14ac:dyDescent="0.15">
      <c r="A47" s="82" t="s">
        <v>213</v>
      </c>
      <c r="B47" s="88">
        <v>0.11</v>
      </c>
      <c r="C47" s="14">
        <v>0.85</v>
      </c>
      <c r="D47" s="83">
        <v>1</v>
      </c>
    </row>
    <row r="48" spans="1:4" ht="15.75" customHeight="1" x14ac:dyDescent="0.15">
      <c r="A48" s="82" t="s">
        <v>214</v>
      </c>
      <c r="B48" s="88">
        <v>0.01</v>
      </c>
      <c r="C48" s="14">
        <v>0.85</v>
      </c>
      <c r="D48" s="83">
        <v>1</v>
      </c>
    </row>
    <row r="49" spans="3:3" ht="15.75" customHeight="1" x14ac:dyDescent="0.15">
      <c r="C49" s="8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15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workbookViewId="0">
      <selection activeCell="E3" sqref="E3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2"/>
  <sheetViews>
    <sheetView tabSelected="1" workbookViewId="0">
      <selection activeCell="E15" sqref="E15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220</v>
      </c>
      <c r="B5" s="4" t="s">
        <v>47</v>
      </c>
      <c r="C5" s="4">
        <v>1</v>
      </c>
      <c r="D5" s="4">
        <v>1</v>
      </c>
      <c r="E5" s="4">
        <v>1</v>
      </c>
      <c r="F5" s="4">
        <v>1</v>
      </c>
      <c r="G5" s="4">
        <v>1</v>
      </c>
    </row>
    <row r="6" spans="1:7" x14ac:dyDescent="0.15">
      <c r="B6" s="4" t="s">
        <v>48</v>
      </c>
      <c r="C6" s="4">
        <v>1</v>
      </c>
      <c r="D6" s="4">
        <v>1</v>
      </c>
      <c r="E6" s="4">
        <v>1.43</v>
      </c>
      <c r="F6" s="4">
        <v>1.43</v>
      </c>
      <c r="G6" s="4">
        <v>1</v>
      </c>
    </row>
    <row r="7" spans="1:7" x14ac:dyDescent="0.15">
      <c r="B7" s="4" t="s">
        <v>142</v>
      </c>
      <c r="C7" s="4">
        <v>1</v>
      </c>
      <c r="D7" s="4">
        <v>1</v>
      </c>
      <c r="E7" s="4">
        <v>1.6</v>
      </c>
      <c r="F7" s="4">
        <v>1.6</v>
      </c>
      <c r="G7" s="4">
        <v>1</v>
      </c>
    </row>
    <row r="8" spans="1:7" x14ac:dyDescent="0.15">
      <c r="B8" s="4" t="s">
        <v>127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49</v>
      </c>
      <c r="C9" s="4">
        <v>1</v>
      </c>
      <c r="D9" s="4">
        <v>1</v>
      </c>
      <c r="E9" s="4">
        <v>2.39</v>
      </c>
      <c r="F9" s="4">
        <v>2.39</v>
      </c>
      <c r="G9" s="4">
        <v>1</v>
      </c>
    </row>
    <row r="10" spans="1:7" x14ac:dyDescent="0.15">
      <c r="B10" s="4"/>
      <c r="C10" s="4"/>
      <c r="D10" s="4"/>
      <c r="E10" s="4"/>
      <c r="F10" s="4"/>
      <c r="G10" s="4"/>
    </row>
    <row r="11" spans="1:7" x14ac:dyDescent="0.15">
      <c r="A11" s="10" t="s">
        <v>120</v>
      </c>
      <c r="B11" s="4" t="s">
        <v>55</v>
      </c>
      <c r="C11" s="4">
        <v>1</v>
      </c>
      <c r="D11" s="4">
        <v>1</v>
      </c>
      <c r="E11" s="4">
        <v>1</v>
      </c>
      <c r="F11" s="4">
        <v>0.9</v>
      </c>
      <c r="G11" s="4">
        <v>0.9</v>
      </c>
    </row>
    <row r="12" spans="1:7" x14ac:dyDescent="0.15">
      <c r="B12" s="90" t="s">
        <v>57</v>
      </c>
      <c r="C12" s="4">
        <v>1</v>
      </c>
      <c r="D12" s="4">
        <v>1</v>
      </c>
      <c r="E12" s="4">
        <f>1/(1 + (E6-1)*(1-'Baseline year demographics'!$C$7))</f>
        <v>0.78419071518193229</v>
      </c>
      <c r="F12" s="4">
        <f>1/(1 + (F6-1)*(1-'Baseline year demographics'!$C$7))</f>
        <v>0.78419071518193229</v>
      </c>
      <c r="G12" s="4">
        <v>1</v>
      </c>
    </row>
    <row r="13" spans="1:7" x14ac:dyDescent="0.15">
      <c r="B13" s="90" t="s">
        <v>161</v>
      </c>
      <c r="C13" s="4">
        <v>1</v>
      </c>
      <c r="D13" s="4">
        <v>1</v>
      </c>
      <c r="E13" s="4">
        <f>1 / (E$9/E$8)</f>
        <v>0.66945606694560678</v>
      </c>
      <c r="F13" s="4">
        <f>1 / (F$9/F$8)</f>
        <v>0.66945606694560678</v>
      </c>
      <c r="G13" s="4">
        <v>1</v>
      </c>
    </row>
    <row r="14" spans="1:7" x14ac:dyDescent="0.15">
      <c r="B14" s="90" t="s">
        <v>84</v>
      </c>
      <c r="C14" s="4">
        <v>1</v>
      </c>
      <c r="D14" s="4">
        <v>1</v>
      </c>
      <c r="E14" s="4">
        <f t="shared" ref="E14:F15" si="0">1 / (E$9/E$8)</f>
        <v>0.66945606694560678</v>
      </c>
      <c r="F14" s="4">
        <f t="shared" si="0"/>
        <v>0.66945606694560678</v>
      </c>
      <c r="G14" s="4">
        <v>1</v>
      </c>
    </row>
    <row r="15" spans="1:7" x14ac:dyDescent="0.15">
      <c r="B15" s="90" t="s">
        <v>172</v>
      </c>
      <c r="C15" s="4">
        <v>1</v>
      </c>
      <c r="D15" s="4">
        <v>1</v>
      </c>
      <c r="E15" s="4">
        <f t="shared" si="0"/>
        <v>0.66945606694560678</v>
      </c>
      <c r="F15" s="4">
        <f t="shared" si="0"/>
        <v>0.66945606694560678</v>
      </c>
      <c r="G15" s="4">
        <v>1</v>
      </c>
    </row>
    <row r="17" spans="1:7" ht="15" x14ac:dyDescent="0.2">
      <c r="A17" s="77" t="s">
        <v>122</v>
      </c>
      <c r="B17" s="76" t="s">
        <v>56</v>
      </c>
      <c r="C17" s="6">
        <v>5.16</v>
      </c>
      <c r="D17" s="6">
        <v>5.16</v>
      </c>
      <c r="E17" s="6">
        <v>1</v>
      </c>
      <c r="F17" s="8">
        <v>1</v>
      </c>
      <c r="G17" s="8">
        <v>1</v>
      </c>
    </row>
    <row r="18" spans="1:7" ht="15" x14ac:dyDescent="0.2">
      <c r="A18" s="78"/>
      <c r="B18" s="76" t="s">
        <v>57</v>
      </c>
      <c r="C18" s="6">
        <v>1</v>
      </c>
      <c r="D18" s="6">
        <v>1</v>
      </c>
      <c r="E18" s="6">
        <v>1.82</v>
      </c>
      <c r="F18" s="8">
        <v>1.82</v>
      </c>
      <c r="G18" s="8">
        <v>1</v>
      </c>
    </row>
    <row r="19" spans="1:7" ht="14" customHeight="1" x14ac:dyDescent="0.15"/>
    <row r="20" spans="1:7" x14ac:dyDescent="0.15">
      <c r="A20" s="10" t="s">
        <v>187</v>
      </c>
      <c r="B20" s="4" t="s">
        <v>28</v>
      </c>
      <c r="C20" s="60">
        <v>1.04</v>
      </c>
      <c r="D20" s="60">
        <v>1.04</v>
      </c>
      <c r="E20" s="60">
        <v>1.04</v>
      </c>
      <c r="F20" s="60">
        <v>1.04</v>
      </c>
      <c r="G20" s="60">
        <v>1.04</v>
      </c>
    </row>
    <row r="22" spans="1:7" x14ac:dyDescent="0.15">
      <c r="A22" s="10" t="s">
        <v>188</v>
      </c>
      <c r="B22" s="4" t="s">
        <v>28</v>
      </c>
      <c r="C22" s="60">
        <v>1.04</v>
      </c>
      <c r="D22" s="60">
        <v>1.04</v>
      </c>
      <c r="E22" s="60">
        <v>1.04</v>
      </c>
      <c r="F22" s="60">
        <v>1.04</v>
      </c>
      <c r="G22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target pop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2017-12-04T10:04:04Z</dcterms:modified>
</cp:coreProperties>
</file>