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2A6D1A7-D6DD-48FA-B533-8484BDCEB089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2" i="2"/>
  <c r="A31" i="2"/>
  <c r="A30" i="2"/>
  <c r="A27" i="2"/>
  <c r="A26" i="2"/>
  <c r="A24" i="2"/>
  <c r="A23" i="2"/>
  <c r="A22" i="2"/>
  <c r="A19" i="2"/>
  <c r="A18" i="2"/>
  <c r="A16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7" i="2" l="1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<sst xmlns="http://schemas.openxmlformats.org/spreadsheetml/2006/main" count="2092" uniqueCount="341">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</sst>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323342.7265625</v>
      </c>
    </row>
    <row r="8" spans="1:3" ht="15" customHeight="1" x14ac:dyDescent="0.25">
      <c r="B8" s="5" t="s">
        <v>8</v>
      </c>
      <c r="C8" s="44">
        <v>1.4E-2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0.84452529907226603</v>
      </c>
    </row>
    <row r="11" spans="1:3" ht="15" customHeight="1" x14ac:dyDescent="0.25">
      <c r="B11" s="5" t="s">
        <v>11</v>
      </c>
      <c r="C11" s="45">
        <v>0.97599999999999998</v>
      </c>
    </row>
    <row r="12" spans="1:3" ht="15" customHeight="1" x14ac:dyDescent="0.25">
      <c r="B12" s="5" t="s">
        <v>12</v>
      </c>
      <c r="C12" s="45">
        <v>0.77200000000000002</v>
      </c>
    </row>
    <row r="13" spans="1:3" ht="15" customHeight="1" x14ac:dyDescent="0.25">
      <c r="B13" s="5" t="s">
        <v>13</v>
      </c>
      <c r="C13" s="45">
        <v>0.109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0.1542</v>
      </c>
    </row>
    <row r="24" spans="1:3" ht="15" customHeight="1" x14ac:dyDescent="0.25">
      <c r="B24" s="15" t="s">
        <v>22</v>
      </c>
      <c r="C24" s="45">
        <v>0.504</v>
      </c>
    </row>
    <row r="25" spans="1:3" ht="15" customHeight="1" x14ac:dyDescent="0.25">
      <c r="B25" s="15" t="s">
        <v>23</v>
      </c>
      <c r="C25" s="45">
        <v>0.31219999999999998</v>
      </c>
    </row>
    <row r="26" spans="1:3" ht="15" customHeight="1" x14ac:dyDescent="0.25">
      <c r="B26" s="15" t="s">
        <v>24</v>
      </c>
      <c r="C26" s="45">
        <v>2.9600000000000001E-2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6.1573833137445604</v>
      </c>
    </row>
    <row r="38" spans="1:5" ht="15" customHeight="1" x14ac:dyDescent="0.25">
      <c r="B38" s="11" t="s">
        <v>34</v>
      </c>
      <c r="C38" s="43">
        <v>7.5435707882581999</v>
      </c>
      <c r="D38" s="12"/>
      <c r="E38" s="13"/>
    </row>
    <row r="39" spans="1:5" ht="15" customHeight="1" x14ac:dyDescent="0.25">
      <c r="B39" s="11" t="s">
        <v>35</v>
      </c>
      <c r="C39" s="43">
        <v>8.6192212346124695</v>
      </c>
      <c r="D39" s="12"/>
      <c r="E39" s="12"/>
    </row>
    <row r="40" spans="1:5" ht="15" customHeight="1" x14ac:dyDescent="0.25">
      <c r="B40" s="11" t="s">
        <v>36</v>
      </c>
      <c r="C40" s="100">
        <v>0.27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4.4836800459999999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7.6683000000000003E-3</v>
      </c>
      <c r="D45" s="12"/>
    </row>
    <row r="46" spans="1:5" ht="15.75" customHeight="1" x14ac:dyDescent="0.25">
      <c r="B46" s="11" t="s">
        <v>41</v>
      </c>
      <c r="C46" s="45">
        <v>7.7032299999999998E-2</v>
      </c>
      <c r="D46" s="12"/>
    </row>
    <row r="47" spans="1:5" ht="15.75" customHeight="1" x14ac:dyDescent="0.25">
      <c r="B47" s="11" t="s">
        <v>42</v>
      </c>
      <c r="C47" s="45">
        <v>5.80098E-2</v>
      </c>
      <c r="D47" s="12"/>
      <c r="E47" s="13"/>
    </row>
    <row r="48" spans="1:5" ht="15" customHeight="1" x14ac:dyDescent="0.25">
      <c r="B48" s="11" t="s">
        <v>43</v>
      </c>
      <c r="C48" s="46">
        <v>0.85728959999999998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0.54813400000000001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7.4772848999999905E-2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0.63209012076205195</v>
      </c>
      <c r="C2" s="98">
        <v>0.95</v>
      </c>
      <c r="D2" s="56">
        <v>107.0201908947332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40.978199545296739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1182.463810200042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1.727104628102593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14.11049898909264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14.11049898909264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14.11049898909264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14.11049898909264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14.11049898909264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14.11049898909264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0.75127765838598504</v>
      </c>
      <c r="C16" s="98">
        <v>0.95</v>
      </c>
      <c r="D16" s="56">
        <v>1.817264788987992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27.02885669161574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27.02885669161574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0.20890825269999999</v>
      </c>
      <c r="C21" s="98">
        <v>0.95</v>
      </c>
      <c r="D21" s="56">
        <v>17.591217247758362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24.926085555919201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3.2008066180000003E-2</v>
      </c>
      <c r="C23" s="98">
        <v>0.95</v>
      </c>
      <c r="D23" s="56">
        <v>4.9657873780366408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0.89337655369133406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0.61467118137531007</v>
      </c>
      <c r="C27" s="98">
        <v>0.95</v>
      </c>
      <c r="D27" s="56">
        <v>19.66637718058168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0.56282257079999998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225.46212730893359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0.86388676042059953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0.22471399</v>
      </c>
      <c r="C32" s="98">
        <v>0.95</v>
      </c>
      <c r="D32" s="56">
        <v>4.0149037192341366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0.97818360252186098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4.8103308680000012E-2</v>
      </c>
      <c r="C38" s="98">
        <v>0.95</v>
      </c>
      <c r="D38" s="56">
        <v>6.1634669588090496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0.75648277279999998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5">
      <c r="A4" s="3" t="s">
        <v>205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0.97599999999999998</v>
      </c>
      <c r="I18" s="60">
        <f>frac_PW_health_facility</f>
        <v>0.97599999999999998</v>
      </c>
      <c r="J18" s="60">
        <f>frac_PW_health_facility</f>
        <v>0.97599999999999998</v>
      </c>
      <c r="K18" s="60">
        <f>frac_PW_health_facility</f>
        <v>0.97599999999999998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0.109</v>
      </c>
      <c r="M24" s="60">
        <f>famplan_unmet_need</f>
        <v>0.109</v>
      </c>
      <c r="N24" s="60">
        <f>famplan_unmet_need</f>
        <v>0.109</v>
      </c>
      <c r="O24" s="60">
        <f>famplan_unmet_need</f>
        <v>0.109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7.6639699075317175E-2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3.284558531799308E-2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4.5989416534423712E-2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0.84452529907226603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66865.478399999993</v>
      </c>
      <c r="C2" s="49">
        <v>176000</v>
      </c>
      <c r="D2" s="49">
        <v>394000</v>
      </c>
      <c r="E2" s="49">
        <v>402000</v>
      </c>
      <c r="F2" s="49">
        <v>332000</v>
      </c>
      <c r="G2" s="17">
        <f t="shared" ref="G2:G11" si="0">C2+D2+E2+F2</f>
        <v>1304000</v>
      </c>
      <c r="H2" s="17">
        <f t="shared" ref="H2:H11" si="1">(B2 + stillbirth*B2/(1000-stillbirth))/(1-abortion)</f>
        <v>76325.718281875234</v>
      </c>
      <c r="I2" s="17">
        <f t="shared" ref="I2:I11" si="2">G2-H2</f>
        <v>1227674.2817181249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66313.457999999999</v>
      </c>
      <c r="C3" s="50">
        <v>176000</v>
      </c>
      <c r="D3" s="50">
        <v>389000</v>
      </c>
      <c r="E3" s="50">
        <v>405000</v>
      </c>
      <c r="F3" s="50">
        <v>340000</v>
      </c>
      <c r="G3" s="17">
        <f t="shared" si="0"/>
        <v>1310000</v>
      </c>
      <c r="H3" s="17">
        <f t="shared" si="1"/>
        <v>75695.597111064213</v>
      </c>
      <c r="I3" s="17">
        <f t="shared" si="2"/>
        <v>1234304.4028889358</v>
      </c>
    </row>
    <row r="4" spans="1:9" ht="15.75" customHeight="1" x14ac:dyDescent="0.25">
      <c r="A4" s="5">
        <f t="shared" si="3"/>
        <v>2023</v>
      </c>
      <c r="B4" s="49">
        <v>65717.938000000009</v>
      </c>
      <c r="C4" s="50">
        <v>177000</v>
      </c>
      <c r="D4" s="50">
        <v>384000</v>
      </c>
      <c r="E4" s="50">
        <v>407000</v>
      </c>
      <c r="F4" s="50">
        <v>349000</v>
      </c>
      <c r="G4" s="17">
        <f t="shared" si="0"/>
        <v>1317000</v>
      </c>
      <c r="H4" s="17">
        <f t="shared" si="1"/>
        <v>75015.821943984542</v>
      </c>
      <c r="I4" s="17">
        <f t="shared" si="2"/>
        <v>1241984.1780560154</v>
      </c>
    </row>
    <row r="5" spans="1:9" ht="15.75" customHeight="1" x14ac:dyDescent="0.25">
      <c r="A5" s="5">
        <f t="shared" si="3"/>
        <v>2024</v>
      </c>
      <c r="B5" s="49">
        <v>65092.705800000011</v>
      </c>
      <c r="C5" s="50">
        <v>177000</v>
      </c>
      <c r="D5" s="50">
        <v>378000</v>
      </c>
      <c r="E5" s="50">
        <v>409000</v>
      </c>
      <c r="F5" s="50">
        <v>357000</v>
      </c>
      <c r="G5" s="17">
        <f t="shared" si="0"/>
        <v>1321000</v>
      </c>
      <c r="H5" s="17">
        <f t="shared" si="1"/>
        <v>74302.130845081745</v>
      </c>
      <c r="I5" s="17">
        <f t="shared" si="2"/>
        <v>1246697.8691549182</v>
      </c>
    </row>
    <row r="6" spans="1:9" ht="15.75" customHeight="1" x14ac:dyDescent="0.25">
      <c r="A6" s="5">
        <f t="shared" si="3"/>
        <v>2025</v>
      </c>
      <c r="B6" s="49">
        <v>64438.406999999999</v>
      </c>
      <c r="C6" s="50">
        <v>177000</v>
      </c>
      <c r="D6" s="50">
        <v>374000</v>
      </c>
      <c r="E6" s="50">
        <v>409000</v>
      </c>
      <c r="F6" s="50">
        <v>365000</v>
      </c>
      <c r="G6" s="17">
        <f t="shared" si="0"/>
        <v>1325000</v>
      </c>
      <c r="H6" s="17">
        <f t="shared" si="1"/>
        <v>73555.260754925184</v>
      </c>
      <c r="I6" s="17">
        <f t="shared" si="2"/>
        <v>1251444.7392450748</v>
      </c>
    </row>
    <row r="7" spans="1:9" ht="15.75" customHeight="1" x14ac:dyDescent="0.25">
      <c r="A7" s="5">
        <f t="shared" si="3"/>
        <v>2026</v>
      </c>
      <c r="B7" s="49">
        <v>63988.183199999999</v>
      </c>
      <c r="C7" s="50">
        <v>177000</v>
      </c>
      <c r="D7" s="50">
        <v>370000</v>
      </c>
      <c r="E7" s="50">
        <v>409000</v>
      </c>
      <c r="F7" s="50">
        <v>373000</v>
      </c>
      <c r="G7" s="17">
        <f t="shared" si="0"/>
        <v>1329000</v>
      </c>
      <c r="H7" s="17">
        <f t="shared" si="1"/>
        <v>73041.338537588657</v>
      </c>
      <c r="I7" s="17">
        <f t="shared" si="2"/>
        <v>1255958.6614624113</v>
      </c>
    </row>
    <row r="8" spans="1:9" ht="15.75" customHeight="1" x14ac:dyDescent="0.25">
      <c r="A8" s="5">
        <f t="shared" si="3"/>
        <v>2027</v>
      </c>
      <c r="B8" s="49">
        <v>63501.413399999998</v>
      </c>
      <c r="C8" s="50">
        <v>176000</v>
      </c>
      <c r="D8" s="50">
        <v>366000</v>
      </c>
      <c r="E8" s="50">
        <v>408000</v>
      </c>
      <c r="F8" s="50">
        <v>380000</v>
      </c>
      <c r="G8" s="17">
        <f t="shared" si="0"/>
        <v>1330000</v>
      </c>
      <c r="H8" s="17">
        <f t="shared" si="1"/>
        <v>72485.699730958586</v>
      </c>
      <c r="I8" s="17">
        <f t="shared" si="2"/>
        <v>1257514.3002690414</v>
      </c>
    </row>
    <row r="9" spans="1:9" ht="15.75" customHeight="1" x14ac:dyDescent="0.25">
      <c r="A9" s="5">
        <f t="shared" si="3"/>
        <v>2028</v>
      </c>
      <c r="B9" s="49">
        <v>62990.892199999987</v>
      </c>
      <c r="C9" s="50">
        <v>174000</v>
      </c>
      <c r="D9" s="50">
        <v>362000</v>
      </c>
      <c r="E9" s="50">
        <v>406000</v>
      </c>
      <c r="F9" s="50">
        <v>387000</v>
      </c>
      <c r="G9" s="17">
        <f t="shared" si="0"/>
        <v>1329000</v>
      </c>
      <c r="H9" s="17">
        <f t="shared" si="1"/>
        <v>71902.949136473559</v>
      </c>
      <c r="I9" s="17">
        <f t="shared" si="2"/>
        <v>1257097.0508635265</v>
      </c>
    </row>
    <row r="10" spans="1:9" ht="15.75" customHeight="1" x14ac:dyDescent="0.25">
      <c r="A10" s="5">
        <f t="shared" si="3"/>
        <v>2029</v>
      </c>
      <c r="B10" s="49">
        <v>62457.133199999989</v>
      </c>
      <c r="C10" s="50">
        <v>173000</v>
      </c>
      <c r="D10" s="50">
        <v>359000</v>
      </c>
      <c r="E10" s="50">
        <v>404000</v>
      </c>
      <c r="F10" s="50">
        <v>392000</v>
      </c>
      <c r="G10" s="17">
        <f t="shared" si="0"/>
        <v>1328000</v>
      </c>
      <c r="H10" s="17">
        <f t="shared" si="1"/>
        <v>71293.673019121867</v>
      </c>
      <c r="I10" s="17">
        <f t="shared" si="2"/>
        <v>1256706.3269808781</v>
      </c>
    </row>
    <row r="11" spans="1:9" ht="15.75" customHeight="1" x14ac:dyDescent="0.25">
      <c r="A11" s="5">
        <f t="shared" si="3"/>
        <v>2030</v>
      </c>
      <c r="B11" s="49">
        <v>61889.225000000013</v>
      </c>
      <c r="C11" s="50">
        <v>172000</v>
      </c>
      <c r="D11" s="50">
        <v>356000</v>
      </c>
      <c r="E11" s="50">
        <v>400000</v>
      </c>
      <c r="F11" s="50">
        <v>397000</v>
      </c>
      <c r="G11" s="17">
        <f t="shared" si="0"/>
        <v>1325000</v>
      </c>
      <c r="H11" s="17">
        <f t="shared" si="1"/>
        <v>70645.416215755235</v>
      </c>
      <c r="I11" s="17">
        <f t="shared" si="2"/>
        <v>1254354.5837842447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2.236840100862876E-2</v>
      </c>
    </row>
    <row r="5" spans="1:8" ht="15.75" customHeight="1" x14ac:dyDescent="0.25">
      <c r="B5" s="19" t="s">
        <v>70</v>
      </c>
      <c r="C5" s="101">
        <v>2.7828901869366401E-2</v>
      </c>
    </row>
    <row r="6" spans="1:8" ht="15.75" customHeight="1" x14ac:dyDescent="0.25">
      <c r="B6" s="19" t="s">
        <v>71</v>
      </c>
      <c r="C6" s="101">
        <v>0.10535892521549731</v>
      </c>
    </row>
    <row r="7" spans="1:8" ht="15.75" customHeight="1" x14ac:dyDescent="0.25">
      <c r="B7" s="19" t="s">
        <v>72</v>
      </c>
      <c r="C7" s="101">
        <v>0.40982172882225898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0.39392497298393803</v>
      </c>
    </row>
    <row r="10" spans="1:8" ht="15.75" customHeight="1" x14ac:dyDescent="0.25">
      <c r="B10" s="19" t="s">
        <v>75</v>
      </c>
      <c r="C10" s="101">
        <v>4.0697070100310678E-2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3.0100854799463211E-2</v>
      </c>
      <c r="D14" s="55">
        <v>3.0100854799463211E-2</v>
      </c>
      <c r="E14" s="55">
        <v>3.0100854799463211E-2</v>
      </c>
      <c r="F14" s="55">
        <v>3.0100854799463211E-2</v>
      </c>
    </row>
    <row r="15" spans="1:8" ht="15.75" customHeight="1" x14ac:dyDescent="0.25">
      <c r="B15" s="19" t="s">
        <v>82</v>
      </c>
      <c r="C15" s="101">
        <v>7.4836490071676878E-2</v>
      </c>
      <c r="D15" s="101">
        <v>7.4836490071676878E-2</v>
      </c>
      <c r="E15" s="101">
        <v>7.4836490071676878E-2</v>
      </c>
      <c r="F15" s="101">
        <v>7.4836490071676878E-2</v>
      </c>
    </row>
    <row r="16" spans="1:8" ht="15.75" customHeight="1" x14ac:dyDescent="0.25">
      <c r="B16" s="19" t="s">
        <v>83</v>
      </c>
      <c r="C16" s="101">
        <v>2.0367798948042939E-2</v>
      </c>
      <c r="D16" s="101">
        <v>2.0367798948042939E-2</v>
      </c>
      <c r="E16" s="101">
        <v>2.0367798948042939E-2</v>
      </c>
      <c r="F16" s="101">
        <v>2.0367798948042939E-2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2.1566323907605458E-3</v>
      </c>
      <c r="D19" s="101">
        <v>2.1566323907605458E-3</v>
      </c>
      <c r="E19" s="101">
        <v>2.1566323907605458E-3</v>
      </c>
      <c r="F19" s="101">
        <v>2.1566323907605458E-3</v>
      </c>
    </row>
    <row r="20" spans="1:8" ht="15.75" customHeight="1" x14ac:dyDescent="0.25">
      <c r="B20" s="19" t="s">
        <v>87</v>
      </c>
      <c r="C20" s="101">
        <v>0.14952667703961739</v>
      </c>
      <c r="D20" s="101">
        <v>0.14952667703961739</v>
      </c>
      <c r="E20" s="101">
        <v>0.14952667703961739</v>
      </c>
      <c r="F20" s="101">
        <v>0.14952667703961739</v>
      </c>
    </row>
    <row r="21" spans="1:8" ht="15.75" customHeight="1" x14ac:dyDescent="0.25">
      <c r="B21" s="19" t="s">
        <v>88</v>
      </c>
      <c r="C21" s="101">
        <v>9.6059007995162413E-2</v>
      </c>
      <c r="D21" s="101">
        <v>9.6059007995162413E-2</v>
      </c>
      <c r="E21" s="101">
        <v>9.6059007995162413E-2</v>
      </c>
      <c r="F21" s="101">
        <v>9.6059007995162413E-2</v>
      </c>
    </row>
    <row r="22" spans="1:8" ht="15.75" customHeight="1" x14ac:dyDescent="0.25">
      <c r="B22" s="19" t="s">
        <v>89</v>
      </c>
      <c r="C22" s="101">
        <v>0.62695253875527646</v>
      </c>
      <c r="D22" s="101">
        <v>0.62695253875527646</v>
      </c>
      <c r="E22" s="101">
        <v>0.62695253875527646</v>
      </c>
      <c r="F22" s="101">
        <v>0.62695253875527646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4.3847376999999993E-2</v>
      </c>
    </row>
    <row r="27" spans="1:8" ht="15.75" customHeight="1" x14ac:dyDescent="0.25">
      <c r="B27" s="19" t="s">
        <v>92</v>
      </c>
      <c r="C27" s="101">
        <v>3.4044087000000001E-2</v>
      </c>
    </row>
    <row r="28" spans="1:8" ht="15.75" customHeight="1" x14ac:dyDescent="0.25">
      <c r="B28" s="19" t="s">
        <v>93</v>
      </c>
      <c r="C28" s="101">
        <v>4.3283602999999997E-2</v>
      </c>
    </row>
    <row r="29" spans="1:8" ht="15.75" customHeight="1" x14ac:dyDescent="0.25">
      <c r="B29" s="19" t="s">
        <v>94</v>
      </c>
      <c r="C29" s="101">
        <v>0.177569167</v>
      </c>
    </row>
    <row r="30" spans="1:8" ht="15.75" customHeight="1" x14ac:dyDescent="0.25">
      <c r="B30" s="19" t="s">
        <v>95</v>
      </c>
      <c r="C30" s="101">
        <v>3.1893660999999997E-2</v>
      </c>
    </row>
    <row r="31" spans="1:8" ht="15.75" customHeight="1" x14ac:dyDescent="0.25">
      <c r="B31" s="19" t="s">
        <v>96</v>
      </c>
      <c r="C31" s="101">
        <v>9.3503550000000005E-2</v>
      </c>
    </row>
    <row r="32" spans="1:8" ht="15.75" customHeight="1" x14ac:dyDescent="0.25">
      <c r="B32" s="19" t="s">
        <v>97</v>
      </c>
      <c r="C32" s="101">
        <v>7.8392814000000005E-2</v>
      </c>
    </row>
    <row r="33" spans="2:3" ht="15.75" customHeight="1" x14ac:dyDescent="0.25">
      <c r="B33" s="19" t="s">
        <v>98</v>
      </c>
      <c r="C33" s="101">
        <v>0.15751110600000001</v>
      </c>
    </row>
    <row r="34" spans="2:3" ht="15.75" customHeight="1" x14ac:dyDescent="0.25">
      <c r="B34" s="19" t="s">
        <v>99</v>
      </c>
      <c r="C34" s="101">
        <v>0.33995463500000001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5">
      <c r="B4" s="5" t="s">
        <v>104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5">
      <c r="B5" s="5" t="s">
        <v>105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5">
      <c r="B10" s="5" t="s">
        <v>109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5">
      <c r="B11" s="5" t="s">
        <v>110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0.11872693625</v>
      </c>
      <c r="D14" s="54">
        <v>0.10841147821200001</v>
      </c>
      <c r="E14" s="54">
        <v>0.10841147821200001</v>
      </c>
      <c r="F14" s="54">
        <v>0.15067343412</v>
      </c>
      <c r="G14" s="54">
        <v>0.15067343412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6.5078270474457495E-2</v>
      </c>
      <c r="D15" s="52">
        <f t="shared" si="0"/>
        <v>5.9424017198256414E-2</v>
      </c>
      <c r="E15" s="52">
        <f t="shared" si="0"/>
        <v>5.9424017198256414E-2</v>
      </c>
      <c r="F15" s="52">
        <f t="shared" si="0"/>
        <v>8.2589232137932081E-2</v>
      </c>
      <c r="G15" s="52">
        <f t="shared" si="0"/>
        <v>8.2589232137932081E-2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0.43854946140000001</v>
      </c>
      <c r="D2" s="53">
        <v>0.22471399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8.4647979999999998E-2</v>
      </c>
      <c r="D3" s="53">
        <v>0.14546853000000001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>
        <v>0</v>
      </c>
    </row>
    <row r="5" spans="1:7" x14ac:dyDescent="0.25">
      <c r="B5" s="3" t="s">
        <v>122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2023-01-27T00:40:34Z</dcterms:modified>
</cp:coreProperties>
</file>