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0D6A870-0EF8-44B8-ACAF-CF5011107700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7" i="2"/>
  <c r="A35" i="2"/>
  <c r="A33" i="2"/>
  <c r="A32" i="2"/>
  <c r="A29" i="2"/>
  <c r="A27" i="2"/>
  <c r="A25" i="2"/>
  <c r="A24" i="2"/>
  <c r="A21" i="2"/>
  <c r="A19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<sst xmlns="http://schemas.openxmlformats.org/spreadsheetml/2006/main" count="2092" uniqueCount="341">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</sst>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0.73599999999999999</v>
      </c>
    </row>
    <row r="13" spans="1:3" ht="15" customHeight="1" x14ac:dyDescent="0.25">
      <c r="B13" s="5" t="s">
        <v>13</v>
      </c>
      <c r="C13" s="45">
        <v>0.70400000000000007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1.2699999999999999E-2</v>
      </c>
    </row>
    <row r="24" spans="1:3" ht="15" customHeight="1" x14ac:dyDescent="0.25">
      <c r="B24" s="15" t="s">
        <v>22</v>
      </c>
      <c r="C24" s="45">
        <v>0.32469999999999999</v>
      </c>
    </row>
    <row r="25" spans="1:3" ht="15" customHeight="1" x14ac:dyDescent="0.25">
      <c r="B25" s="15" t="s">
        <v>23</v>
      </c>
      <c r="C25" s="45">
        <v>0.53369999999999995</v>
      </c>
    </row>
    <row r="26" spans="1:3" ht="15" customHeight="1" x14ac:dyDescent="0.25">
      <c r="B26" s="15" t="s">
        <v>24</v>
      </c>
      <c r="C26" s="45">
        <v>0.12889999999999999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64.29093262320508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40.020474605796252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512.5680000000001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4.8317376029256556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13.152774049592161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13.152774049592161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13.152774049592161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13.152774049592161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13.152774049592161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13.152774049592161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0.85953984948750384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11.78698314040644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11.78698314040644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58.128221470678056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22.771204442043111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4.3672092908488347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18.71344244008349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127.9390120424794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2.5115655401273451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1.860022605358038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4.7268639492853088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0.73599999999999999</v>
      </c>
      <c r="E10" s="60">
        <f>IF(ISBLANK(comm_deliv), frac_children_health_facility,1)</f>
        <v>0.73599999999999999</v>
      </c>
      <c r="F10" s="60">
        <f>IF(ISBLANK(comm_deliv), frac_children_health_facility,1)</f>
        <v>0.73599999999999999</v>
      </c>
      <c r="G10" s="60">
        <f>IF(ISBLANK(comm_deliv), frac_children_health_facility,1)</f>
        <v>0.73599999999999999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0.70400000000000007</v>
      </c>
      <c r="M24" s="60">
        <f>famplan_unmet_need</f>
        <v>0.70400000000000007</v>
      </c>
      <c r="N24" s="60">
        <f>famplan_unmet_need</f>
        <v>0.70400000000000007</v>
      </c>
      <c r="O24" s="60">
        <f>famplan_unmet_need</f>
        <v>0.70400000000000007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0.18168351466012991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7.7864363425769967E-2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5.5935138914099979E-2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0.68451698299999997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115445.64720000001</v>
      </c>
      <c r="C2" s="49">
        <v>274000</v>
      </c>
      <c r="D2" s="49">
        <v>527000</v>
      </c>
      <c r="E2" s="49">
        <v>566000</v>
      </c>
      <c r="F2" s="49">
        <v>515000</v>
      </c>
      <c r="G2" s="17">
        <f t="shared" ref="G2:G11" si="0">C2+D2+E2+F2</f>
        <v>1882000</v>
      </c>
      <c r="H2" s="17">
        <f t="shared" ref="H2:H11" si="1">(B2 + stillbirth*B2/(1000-stillbirth))/(1-abortion)</f>
        <v>134439.56533877761</v>
      </c>
      <c r="I2" s="17">
        <f t="shared" ref="I2:I11" si="2">G2-H2</f>
        <v>1747560.4346612224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113844.48420000001</v>
      </c>
      <c r="C3" s="50">
        <v>278000</v>
      </c>
      <c r="D3" s="50">
        <v>526000</v>
      </c>
      <c r="E3" s="50">
        <v>563000</v>
      </c>
      <c r="F3" s="50">
        <v>525000</v>
      </c>
      <c r="G3" s="17">
        <f t="shared" si="0"/>
        <v>1892000</v>
      </c>
      <c r="H3" s="17">
        <f t="shared" si="1"/>
        <v>132574.96790286381</v>
      </c>
      <c r="I3" s="17">
        <f t="shared" si="2"/>
        <v>1759425.0320971361</v>
      </c>
    </row>
    <row r="4" spans="1:9" ht="15.75" customHeight="1" x14ac:dyDescent="0.25">
      <c r="A4" s="5">
        <f t="shared" si="3"/>
        <v>2023</v>
      </c>
      <c r="B4" s="49">
        <v>112096.152</v>
      </c>
      <c r="C4" s="50">
        <v>282000</v>
      </c>
      <c r="D4" s="50">
        <v>525000</v>
      </c>
      <c r="E4" s="50">
        <v>560000</v>
      </c>
      <c r="F4" s="50">
        <v>534000</v>
      </c>
      <c r="G4" s="17">
        <f t="shared" si="0"/>
        <v>1901000</v>
      </c>
      <c r="H4" s="17">
        <f t="shared" si="1"/>
        <v>130538.987969999</v>
      </c>
      <c r="I4" s="17">
        <f t="shared" si="2"/>
        <v>1770461.012030001</v>
      </c>
    </row>
    <row r="5" spans="1:9" ht="15.75" customHeight="1" x14ac:dyDescent="0.25">
      <c r="A5" s="5">
        <f t="shared" si="3"/>
        <v>2024</v>
      </c>
      <c r="B5" s="49">
        <v>110238.72719999999</v>
      </c>
      <c r="C5" s="50">
        <v>286000</v>
      </c>
      <c r="D5" s="50">
        <v>526000</v>
      </c>
      <c r="E5" s="50">
        <v>555000</v>
      </c>
      <c r="F5" s="50">
        <v>541000</v>
      </c>
      <c r="G5" s="17">
        <f t="shared" si="0"/>
        <v>1908000</v>
      </c>
      <c r="H5" s="17">
        <f t="shared" si="1"/>
        <v>128375.96676635965</v>
      </c>
      <c r="I5" s="17">
        <f t="shared" si="2"/>
        <v>1779624.0332336402</v>
      </c>
    </row>
    <row r="6" spans="1:9" ht="15.75" customHeight="1" x14ac:dyDescent="0.25">
      <c r="A6" s="5">
        <f t="shared" si="3"/>
        <v>2025</v>
      </c>
      <c r="B6" s="49">
        <v>108306.864</v>
      </c>
      <c r="C6" s="50">
        <v>290000</v>
      </c>
      <c r="D6" s="50">
        <v>529000</v>
      </c>
      <c r="E6" s="50">
        <v>550000</v>
      </c>
      <c r="F6" s="50">
        <v>547000</v>
      </c>
      <c r="G6" s="17">
        <f t="shared" si="0"/>
        <v>1916000</v>
      </c>
      <c r="H6" s="17">
        <f t="shared" si="1"/>
        <v>126126.26004115035</v>
      </c>
      <c r="I6" s="17">
        <f t="shared" si="2"/>
        <v>1789873.7399588497</v>
      </c>
    </row>
    <row r="7" spans="1:9" ht="15.75" customHeight="1" x14ac:dyDescent="0.25">
      <c r="A7" s="5">
        <f t="shared" si="3"/>
        <v>2026</v>
      </c>
      <c r="B7" s="49">
        <v>107228.0664</v>
      </c>
      <c r="C7" s="50">
        <v>294000</v>
      </c>
      <c r="D7" s="50">
        <v>533000</v>
      </c>
      <c r="E7" s="50">
        <v>544000</v>
      </c>
      <c r="F7" s="50">
        <v>551000</v>
      </c>
      <c r="G7" s="17">
        <f t="shared" si="0"/>
        <v>1922000</v>
      </c>
      <c r="H7" s="17">
        <f t="shared" si="1"/>
        <v>124869.97118184619</v>
      </c>
      <c r="I7" s="17">
        <f t="shared" si="2"/>
        <v>1797130.0288181538</v>
      </c>
    </row>
    <row r="8" spans="1:9" ht="15.75" customHeight="1" x14ac:dyDescent="0.25">
      <c r="A8" s="5">
        <f t="shared" si="3"/>
        <v>2027</v>
      </c>
      <c r="B8" s="49">
        <v>106095.4908</v>
      </c>
      <c r="C8" s="50">
        <v>298000</v>
      </c>
      <c r="D8" s="50">
        <v>537000</v>
      </c>
      <c r="E8" s="50">
        <v>538000</v>
      </c>
      <c r="F8" s="50">
        <v>554000</v>
      </c>
      <c r="G8" s="17">
        <f t="shared" si="0"/>
        <v>1927000</v>
      </c>
      <c r="H8" s="17">
        <f t="shared" si="1"/>
        <v>123551.0563931966</v>
      </c>
      <c r="I8" s="17">
        <f t="shared" si="2"/>
        <v>1803448.9436068034</v>
      </c>
    </row>
    <row r="9" spans="1:9" ht="15.75" customHeight="1" x14ac:dyDescent="0.25">
      <c r="A9" s="5">
        <f t="shared" si="3"/>
        <v>2028</v>
      </c>
      <c r="B9" s="49">
        <v>104880.99</v>
      </c>
      <c r="C9" s="50">
        <v>302000</v>
      </c>
      <c r="D9" s="50">
        <v>543000</v>
      </c>
      <c r="E9" s="50">
        <v>532000</v>
      </c>
      <c r="F9" s="50">
        <v>556000</v>
      </c>
      <c r="G9" s="17">
        <f t="shared" si="0"/>
        <v>1933000</v>
      </c>
      <c r="H9" s="17">
        <f t="shared" si="1"/>
        <v>122136.73750274305</v>
      </c>
      <c r="I9" s="17">
        <f t="shared" si="2"/>
        <v>1810863.262497257</v>
      </c>
    </row>
    <row r="10" spans="1:9" ht="15.75" customHeight="1" x14ac:dyDescent="0.25">
      <c r="A10" s="5">
        <f t="shared" si="3"/>
        <v>2029</v>
      </c>
      <c r="B10" s="49">
        <v>103601.442</v>
      </c>
      <c r="C10" s="50">
        <v>304000</v>
      </c>
      <c r="D10" s="50">
        <v>549000</v>
      </c>
      <c r="E10" s="50">
        <v>526000</v>
      </c>
      <c r="F10" s="50">
        <v>558000</v>
      </c>
      <c r="G10" s="17">
        <f t="shared" si="0"/>
        <v>1937000</v>
      </c>
      <c r="H10" s="17">
        <f t="shared" si="1"/>
        <v>120646.66939604266</v>
      </c>
      <c r="I10" s="17">
        <f t="shared" si="2"/>
        <v>1816353.3306039574</v>
      </c>
    </row>
    <row r="11" spans="1:9" ht="15.75" customHeight="1" x14ac:dyDescent="0.25">
      <c r="A11" s="5">
        <f t="shared" si="3"/>
        <v>2030</v>
      </c>
      <c r="B11" s="49">
        <v>102244.692</v>
      </c>
      <c r="C11" s="50">
        <v>305000</v>
      </c>
      <c r="D11" s="50">
        <v>557000</v>
      </c>
      <c r="E11" s="50">
        <v>523000</v>
      </c>
      <c r="F11" s="50">
        <v>557000</v>
      </c>
      <c r="G11" s="17">
        <f t="shared" si="0"/>
        <v>1942000</v>
      </c>
      <c r="H11" s="17">
        <f t="shared" si="1"/>
        <v>119066.69748114326</v>
      </c>
      <c r="I11" s="17">
        <f t="shared" si="2"/>
        <v>1822933.3025188567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0.34717774225000009</v>
      </c>
      <c r="D14" s="54">
        <v>0.336716783849</v>
      </c>
      <c r="E14" s="54">
        <v>0.336716783849</v>
      </c>
      <c r="F14" s="54">
        <v>0.25295648786800001</v>
      </c>
      <c r="G14" s="54">
        <v>0.25295648786800001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0.15321786992073905</v>
      </c>
      <c r="D15" s="52">
        <f t="shared" si="0"/>
        <v>0.14860119791537607</v>
      </c>
      <c r="E15" s="52">
        <f t="shared" si="0"/>
        <v>0.14860119791537607</v>
      </c>
      <c r="F15" s="52">
        <f t="shared" si="0"/>
        <v>0.11163576905185724</v>
      </c>
      <c r="G15" s="52">
        <f t="shared" si="0"/>
        <v>0.11163576905185724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2023-01-27T00:42:49Z</dcterms:modified>
</cp:coreProperties>
</file>