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6F7A6AF3-4EAA-42B5-9104-54AB8A357239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A34" i="2"/>
  <c r="A33" i="2"/>
  <c r="A32" i="2"/>
  <c r="A31" i="2"/>
  <c r="A26" i="2"/>
  <c r="A25" i="2"/>
  <c r="A24" i="2"/>
  <c r="A23" i="2"/>
  <c r="A18" i="2"/>
  <c r="A17" i="2"/>
  <c r="A16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A19" i="2" l="1"/>
  <c r="A27" i="2"/>
  <c r="A35" i="2"/>
  <c r="A4" i="2"/>
  <c r="A5" i="2" s="1"/>
  <c r="A6" i="2"/>
  <c r="A7" i="2" s="1"/>
  <c r="A8" i="2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<sst xmlns="http://schemas.openxmlformats.org/spreadsheetml/2006/main" count="2092" uniqueCount="341">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</sst>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29699.868896484411</v>
      </c>
    </row>
    <row r="8" spans="1:3" ht="15" customHeight="1" x14ac:dyDescent="0.25">
      <c r="B8" s="5" t="s">
        <v>8</v>
      </c>
      <c r="C8" s="44">
        <v>1.0999999999999999E-2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0.68290496826171898</v>
      </c>
    </row>
    <row r="11" spans="1:3" ht="15" customHeight="1" x14ac:dyDescent="0.25">
      <c r="B11" s="5" t="s">
        <v>11</v>
      </c>
      <c r="C11" s="45">
        <v>0.83599999999999997</v>
      </c>
    </row>
    <row r="12" spans="1:3" ht="15" customHeight="1" x14ac:dyDescent="0.25">
      <c r="B12" s="5" t="s">
        <v>12</v>
      </c>
      <c r="C12" s="45">
        <v>0.68900000000000006</v>
      </c>
    </row>
    <row r="13" spans="1:3" ht="15" customHeight="1" x14ac:dyDescent="0.25">
      <c r="B13" s="5" t="s">
        <v>13</v>
      </c>
      <c r="C13" s="45">
        <v>0.49700000000000011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0.11550000000000001</v>
      </c>
    </row>
    <row r="24" spans="1:3" ht="15" customHeight="1" x14ac:dyDescent="0.25">
      <c r="B24" s="15" t="s">
        <v>22</v>
      </c>
      <c r="C24" s="45">
        <v>0.47460000000000002</v>
      </c>
    </row>
    <row r="25" spans="1:3" ht="15" customHeight="1" x14ac:dyDescent="0.25">
      <c r="B25" s="15" t="s">
        <v>23</v>
      </c>
      <c r="C25" s="45">
        <v>0.32340000000000002</v>
      </c>
    </row>
    <row r="26" spans="1:3" ht="15" customHeight="1" x14ac:dyDescent="0.25">
      <c r="B26" s="15" t="s">
        <v>24</v>
      </c>
      <c r="C26" s="45">
        <v>8.6500000000000007E-2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0.29181609532021502</v>
      </c>
    </row>
    <row r="30" spans="1:3" ht="14.25" customHeight="1" x14ac:dyDescent="0.25">
      <c r="B30" s="25" t="s">
        <v>27</v>
      </c>
      <c r="C30" s="99">
        <v>5.8372304444056097E-2</v>
      </c>
    </row>
    <row r="31" spans="1:3" ht="14.25" customHeight="1" x14ac:dyDescent="0.25">
      <c r="B31" s="25" t="s">
        <v>28</v>
      </c>
      <c r="C31" s="99">
        <v>0.119823270172546</v>
      </c>
    </row>
    <row r="32" spans="1:3" ht="14.25" customHeight="1" x14ac:dyDescent="0.25">
      <c r="B32" s="25" t="s">
        <v>29</v>
      </c>
      <c r="C32" s="99">
        <v>0.52998833006318302</v>
      </c>
    </row>
    <row r="33" spans="1:5" ht="13.2" customHeight="1" x14ac:dyDescent="0.25">
      <c r="B33" s="27" t="s">
        <v>30</v>
      </c>
      <c r="C33" s="48">
        <f>SUM(C29:C32)</f>
        <v>1.0000000000000002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8.2189807963599897</v>
      </c>
    </row>
    <row r="38" spans="1:5" ht="15" customHeight="1" x14ac:dyDescent="0.25">
      <c r="B38" s="11" t="s">
        <v>34</v>
      </c>
      <c r="C38" s="43">
        <v>12.918344055068999</v>
      </c>
      <c r="D38" s="12"/>
      <c r="E38" s="13"/>
    </row>
    <row r="39" spans="1:5" ht="15" customHeight="1" x14ac:dyDescent="0.25">
      <c r="B39" s="11" t="s">
        <v>35</v>
      </c>
      <c r="C39" s="43">
        <v>15.0113436667613</v>
      </c>
      <c r="D39" s="12"/>
      <c r="E39" s="12"/>
    </row>
    <row r="40" spans="1:5" ht="15" customHeight="1" x14ac:dyDescent="0.25">
      <c r="B40" s="11" t="s">
        <v>36</v>
      </c>
      <c r="C40" s="100">
        <v>0.43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8.7540649100000003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6.1146999999999998E-3</v>
      </c>
      <c r="D45" s="12"/>
    </row>
    <row r="46" spans="1:5" ht="15.75" customHeight="1" x14ac:dyDescent="0.25">
      <c r="B46" s="11" t="s">
        <v>41</v>
      </c>
      <c r="C46" s="45">
        <v>7.2286500000000004E-2</v>
      </c>
      <c r="D46" s="12"/>
    </row>
    <row r="47" spans="1:5" ht="15.75" customHeight="1" x14ac:dyDescent="0.25">
      <c r="B47" s="11" t="s">
        <v>42</v>
      </c>
      <c r="C47" s="45">
        <v>8.8581800000000002E-2</v>
      </c>
      <c r="D47" s="12"/>
      <c r="E47" s="13"/>
    </row>
    <row r="48" spans="1:5" ht="15" customHeight="1" x14ac:dyDescent="0.25">
      <c r="B48" s="11" t="s">
        <v>43</v>
      </c>
      <c r="C48" s="46">
        <v>0.83301700000000001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0.57259000000000004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6.5984119999999896E-2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42.533893708163482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44.807550932125316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171.46801836850591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0.88653988856092558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14.332612801245681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14.332612801245681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14.332612801245681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14.332612801245681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14.332612801245681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14.332612801245681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0.38901621782286311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4.0260706086583404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4.0260706086583404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0.38</v>
      </c>
      <c r="C21" s="98">
        <v>0.95</v>
      </c>
      <c r="D21" s="56">
        <v>8.8560391003737333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24.509852846612429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4.7482493984987979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20.698417778852551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0.68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78.281838017014053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0.5324638758293635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0.79117266352621562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0.98167939343542798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4.645638405644835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205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1.0999999999999999E-2</v>
      </c>
      <c r="E2" s="60">
        <f>food_insecure</f>
        <v>1.0999999999999999E-2</v>
      </c>
      <c r="F2" s="60">
        <f>food_insecure</f>
        <v>1.0999999999999999E-2</v>
      </c>
      <c r="G2" s="60">
        <f>food_insecure</f>
        <v>1.0999999999999999E-2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1.0999999999999999E-2</v>
      </c>
      <c r="F5" s="60">
        <f>food_insecure</f>
        <v>1.0999999999999999E-2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1.0999999999999999E-2</v>
      </c>
      <c r="F8" s="60">
        <f>food_insecure</f>
        <v>1.0999999999999999E-2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1.0999999999999999E-2</v>
      </c>
      <c r="F9" s="60">
        <f>food_insecure</f>
        <v>1.0999999999999999E-2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0.68900000000000006</v>
      </c>
      <c r="E10" s="60">
        <f>IF(ISBLANK(comm_deliv), frac_children_health_facility,1)</f>
        <v>0.68900000000000006</v>
      </c>
      <c r="F10" s="60">
        <f>IF(ISBLANK(comm_deliv), frac_children_health_facility,1)</f>
        <v>0.68900000000000006</v>
      </c>
      <c r="G10" s="60">
        <f>IF(ISBLANK(comm_deliv), frac_children_health_facility,1)</f>
        <v>0.68900000000000006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1.0999999999999999E-2</v>
      </c>
      <c r="I15" s="60">
        <f>food_insecure</f>
        <v>1.0999999999999999E-2</v>
      </c>
      <c r="J15" s="60">
        <f>food_insecure</f>
        <v>1.0999999999999999E-2</v>
      </c>
      <c r="K15" s="60">
        <f>food_insecure</f>
        <v>1.0999999999999999E-2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0.83599999999999997</v>
      </c>
      <c r="I18" s="60">
        <f>frac_PW_health_facility</f>
        <v>0.83599999999999997</v>
      </c>
      <c r="J18" s="60">
        <f>frac_PW_health_facility</f>
        <v>0.83599999999999997</v>
      </c>
      <c r="K18" s="60">
        <f>frac_PW_health_facility</f>
        <v>0.83599999999999997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0.49700000000000011</v>
      </c>
      <c r="M24" s="60">
        <f>famplan_unmet_need</f>
        <v>0.49700000000000011</v>
      </c>
      <c r="N24" s="60">
        <f>famplan_unmet_need</f>
        <v>0.49700000000000011</v>
      </c>
      <c r="O24" s="60">
        <f>famplan_unmet_need</f>
        <v>0.49700000000000011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0.15610905507507314</v>
      </c>
      <c r="M25" s="60">
        <f>(1-food_insecure)*(0.49)+food_insecure*(0.7)</f>
        <v>0.49230999999999997</v>
      </c>
      <c r="N25" s="60">
        <f>(1-food_insecure)*(0.49)+food_insecure*(0.7)</f>
        <v>0.49230999999999997</v>
      </c>
      <c r="O25" s="60">
        <f>(1-food_insecure)*(0.49)+food_insecure*(0.7)</f>
        <v>0.49230999999999997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6.6903880746459907E-2</v>
      </c>
      <c r="M26" s="60">
        <f>(1-food_insecure)*(0.21)+food_insecure*(0.3)</f>
        <v>0.21098999999999998</v>
      </c>
      <c r="N26" s="60">
        <f>(1-food_insecure)*(0.21)+food_insecure*(0.3)</f>
        <v>0.21098999999999998</v>
      </c>
      <c r="O26" s="60">
        <f>(1-food_insecure)*(0.21)+food_insecure*(0.3)</f>
        <v>0.21098999999999998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9.4082095916747974E-2</v>
      </c>
      <c r="M27" s="60">
        <f>(1-food_insecure)*(0.3)</f>
        <v>0.29669999999999996</v>
      </c>
      <c r="N27" s="60">
        <f>(1-food_insecure)*(0.3)</f>
        <v>0.29669999999999996</v>
      </c>
      <c r="O27" s="60">
        <f>(1-food_insecure)*(0.3)</f>
        <v>0.29669999999999996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0.68290496826171898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7094.9679999999998</v>
      </c>
      <c r="C2" s="49">
        <v>13000</v>
      </c>
      <c r="D2" s="49">
        <v>18100</v>
      </c>
      <c r="E2" s="49">
        <v>1143000</v>
      </c>
      <c r="F2" s="49">
        <v>788000</v>
      </c>
      <c r="G2" s="17">
        <f t="shared" ref="G2:G11" si="0">C2+D2+E2+F2</f>
        <v>1962100</v>
      </c>
      <c r="H2" s="17">
        <f t="shared" ref="H2:H11" si="1">(B2 + stillbirth*B2/(1000-stillbirth))/(1-abortion)</f>
        <v>8133.6662789256297</v>
      </c>
      <c r="I2" s="17">
        <f t="shared" ref="I2:I11" si="2">G2-H2</f>
        <v>1953966.3337210743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7152.5429999999997</v>
      </c>
      <c r="C3" s="50">
        <v>13000</v>
      </c>
      <c r="D3" s="50">
        <v>19300</v>
      </c>
      <c r="E3" s="50">
        <v>1171000</v>
      </c>
      <c r="F3" s="50">
        <v>820000</v>
      </c>
      <c r="G3" s="17">
        <f t="shared" si="0"/>
        <v>2023300</v>
      </c>
      <c r="H3" s="17">
        <f t="shared" si="1"/>
        <v>8199.6702180567336</v>
      </c>
      <c r="I3" s="17">
        <f t="shared" si="2"/>
        <v>2015100.3297819432</v>
      </c>
    </row>
    <row r="4" spans="1:9" ht="15.75" customHeight="1" x14ac:dyDescent="0.25">
      <c r="A4" s="5">
        <f t="shared" si="3"/>
        <v>2023</v>
      </c>
      <c r="B4" s="49">
        <v>7238.8639999999996</v>
      </c>
      <c r="C4" s="50">
        <v>13000</v>
      </c>
      <c r="D4" s="50">
        <v>19600</v>
      </c>
      <c r="E4" s="50">
        <v>1200000</v>
      </c>
      <c r="F4" s="50">
        <v>853000</v>
      </c>
      <c r="G4" s="17">
        <f t="shared" si="0"/>
        <v>2085600</v>
      </c>
      <c r="H4" s="17">
        <f t="shared" si="1"/>
        <v>8298.6285511828519</v>
      </c>
      <c r="I4" s="17">
        <f t="shared" si="2"/>
        <v>2077301.3714488172</v>
      </c>
    </row>
    <row r="5" spans="1:9" ht="15.75" customHeight="1" x14ac:dyDescent="0.25">
      <c r="A5" s="5">
        <f t="shared" si="3"/>
        <v>2024</v>
      </c>
      <c r="B5" s="49">
        <v>7322.1150000000007</v>
      </c>
      <c r="C5" s="50">
        <v>13000</v>
      </c>
      <c r="D5" s="50">
        <v>19900</v>
      </c>
      <c r="E5" s="50">
        <v>1227000</v>
      </c>
      <c r="F5" s="50">
        <v>886000</v>
      </c>
      <c r="G5" s="17">
        <f t="shared" si="0"/>
        <v>2145900</v>
      </c>
      <c r="H5" s="17">
        <f t="shared" si="1"/>
        <v>8394.0674384881713</v>
      </c>
      <c r="I5" s="17">
        <f t="shared" si="2"/>
        <v>2137505.9325615116</v>
      </c>
    </row>
    <row r="6" spans="1:9" ht="15.75" customHeight="1" x14ac:dyDescent="0.25">
      <c r="A6" s="5">
        <f t="shared" si="3"/>
        <v>2025</v>
      </c>
      <c r="B6" s="49">
        <v>7402.2960000000003</v>
      </c>
      <c r="C6" s="50">
        <v>14000</v>
      </c>
      <c r="D6" s="50">
        <v>21200</v>
      </c>
      <c r="E6" s="50">
        <v>1256000</v>
      </c>
      <c r="F6" s="50">
        <v>918000</v>
      </c>
      <c r="G6" s="17">
        <f t="shared" si="0"/>
        <v>2209200</v>
      </c>
      <c r="H6" s="17">
        <f t="shared" si="1"/>
        <v>8485.9868799726901</v>
      </c>
      <c r="I6" s="17">
        <f t="shared" si="2"/>
        <v>2200714.0131200273</v>
      </c>
    </row>
    <row r="7" spans="1:9" ht="15.75" customHeight="1" x14ac:dyDescent="0.25">
      <c r="A7" s="5">
        <f t="shared" si="3"/>
        <v>2026</v>
      </c>
      <c r="B7" s="49">
        <v>7485.6314000000002</v>
      </c>
      <c r="C7" s="50">
        <v>14000</v>
      </c>
      <c r="D7" s="50">
        <v>21600</v>
      </c>
      <c r="E7" s="50">
        <v>1284000</v>
      </c>
      <c r="F7" s="50">
        <v>951000</v>
      </c>
      <c r="G7" s="17">
        <f t="shared" si="0"/>
        <v>2270600</v>
      </c>
      <c r="H7" s="17">
        <f t="shared" si="1"/>
        <v>8581.5225233780984</v>
      </c>
      <c r="I7" s="17">
        <f t="shared" si="2"/>
        <v>2262018.477476622</v>
      </c>
    </row>
    <row r="8" spans="1:9" ht="15.75" customHeight="1" x14ac:dyDescent="0.25">
      <c r="A8" s="5">
        <f t="shared" si="3"/>
        <v>2027</v>
      </c>
      <c r="B8" s="49">
        <v>7596.1732000000002</v>
      </c>
      <c r="C8" s="50">
        <v>14000</v>
      </c>
      <c r="D8" s="50">
        <v>22000</v>
      </c>
      <c r="E8" s="50">
        <v>1313000</v>
      </c>
      <c r="F8" s="50">
        <v>983000</v>
      </c>
      <c r="G8" s="17">
        <f t="shared" si="0"/>
        <v>2332000</v>
      </c>
      <c r="H8" s="17">
        <f t="shared" si="1"/>
        <v>8708.2475644313818</v>
      </c>
      <c r="I8" s="17">
        <f t="shared" si="2"/>
        <v>2323291.7524355687</v>
      </c>
    </row>
    <row r="9" spans="1:9" ht="15.75" customHeight="1" x14ac:dyDescent="0.25">
      <c r="A9" s="5">
        <f t="shared" si="3"/>
        <v>2028</v>
      </c>
      <c r="B9" s="49">
        <v>7673.5907999999999</v>
      </c>
      <c r="C9" s="50">
        <v>14000</v>
      </c>
      <c r="D9" s="50">
        <v>23000</v>
      </c>
      <c r="E9" s="50">
        <v>1343000</v>
      </c>
      <c r="F9" s="50">
        <v>1015000</v>
      </c>
      <c r="G9" s="17">
        <f t="shared" si="0"/>
        <v>2395000</v>
      </c>
      <c r="H9" s="17">
        <f t="shared" si="1"/>
        <v>8796.9990461174657</v>
      </c>
      <c r="I9" s="17">
        <f t="shared" si="2"/>
        <v>2386203.0009538825</v>
      </c>
    </row>
    <row r="10" spans="1:9" ht="15.75" customHeight="1" x14ac:dyDescent="0.25">
      <c r="A10" s="5">
        <f t="shared" si="3"/>
        <v>2029</v>
      </c>
      <c r="B10" s="49">
        <v>7748.1903999999986</v>
      </c>
      <c r="C10" s="50">
        <v>14000</v>
      </c>
      <c r="D10" s="50">
        <v>24000</v>
      </c>
      <c r="E10" s="50">
        <v>1375000</v>
      </c>
      <c r="F10" s="50">
        <v>1046000</v>
      </c>
      <c r="G10" s="17">
        <f t="shared" si="0"/>
        <v>2459000</v>
      </c>
      <c r="H10" s="17">
        <f t="shared" si="1"/>
        <v>8882.5199746038707</v>
      </c>
      <c r="I10" s="17">
        <f t="shared" si="2"/>
        <v>2450117.4800253962</v>
      </c>
    </row>
    <row r="11" spans="1:9" ht="15.75" customHeight="1" x14ac:dyDescent="0.25">
      <c r="A11" s="5">
        <f t="shared" si="3"/>
        <v>2030</v>
      </c>
      <c r="B11" s="49">
        <v>7819.9719999999998</v>
      </c>
      <c r="C11" s="50">
        <v>15000</v>
      </c>
      <c r="D11" s="50">
        <v>24000</v>
      </c>
      <c r="E11" s="50">
        <v>1406000</v>
      </c>
      <c r="F11" s="50">
        <v>1077000</v>
      </c>
      <c r="G11" s="17">
        <f t="shared" si="0"/>
        <v>2522000</v>
      </c>
      <c r="H11" s="17">
        <f t="shared" si="1"/>
        <v>8964.8103498906003</v>
      </c>
      <c r="I11" s="17">
        <f t="shared" si="2"/>
        <v>2513035.1896501095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0.1099098311207016</v>
      </c>
    </row>
    <row r="5" spans="1:8" ht="15.75" customHeight="1" x14ac:dyDescent="0.25">
      <c r="B5" s="19" t="s">
        <v>70</v>
      </c>
      <c r="C5" s="101">
        <v>5.0164789484858682E-2</v>
      </c>
    </row>
    <row r="6" spans="1:8" ht="15.75" customHeight="1" x14ac:dyDescent="0.25">
      <c r="B6" s="19" t="s">
        <v>71</v>
      </c>
      <c r="C6" s="101">
        <v>0.11449268097059249</v>
      </c>
    </row>
    <row r="7" spans="1:8" ht="15.75" customHeight="1" x14ac:dyDescent="0.25">
      <c r="B7" s="19" t="s">
        <v>72</v>
      </c>
      <c r="C7" s="101">
        <v>0.40230068992180468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0.23932824963981991</v>
      </c>
    </row>
    <row r="10" spans="1:8" ht="15.75" customHeight="1" x14ac:dyDescent="0.25">
      <c r="B10" s="19" t="s">
        <v>75</v>
      </c>
      <c r="C10" s="101">
        <v>8.380375886222266E-2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9.9898883971125091E-2</v>
      </c>
      <c r="D14" s="55">
        <v>9.9898883971125091E-2</v>
      </c>
      <c r="E14" s="55">
        <v>9.9898883971125091E-2</v>
      </c>
      <c r="F14" s="55">
        <v>9.9898883971125091E-2</v>
      </c>
    </row>
    <row r="15" spans="1:8" ht="15.75" customHeight="1" x14ac:dyDescent="0.25">
      <c r="B15" s="19" t="s">
        <v>82</v>
      </c>
      <c r="C15" s="101">
        <v>0.1530584244261273</v>
      </c>
      <c r="D15" s="101">
        <v>0.1530584244261273</v>
      </c>
      <c r="E15" s="101">
        <v>0.1530584244261273</v>
      </c>
      <c r="F15" s="101">
        <v>0.1530584244261273</v>
      </c>
    </row>
    <row r="16" spans="1:8" ht="15.75" customHeight="1" x14ac:dyDescent="0.25">
      <c r="B16" s="19" t="s">
        <v>83</v>
      </c>
      <c r="C16" s="101">
        <v>2.4333016825420179E-2</v>
      </c>
      <c r="D16" s="101">
        <v>2.4333016825420179E-2</v>
      </c>
      <c r="E16" s="101">
        <v>2.4333016825420179E-2</v>
      </c>
      <c r="F16" s="101">
        <v>2.4333016825420179E-2</v>
      </c>
    </row>
    <row r="17" spans="1:8" ht="15.75" customHeight="1" x14ac:dyDescent="0.25">
      <c r="B17" s="19" t="s">
        <v>84</v>
      </c>
      <c r="C17" s="101">
        <v>0.1640592371040839</v>
      </c>
      <c r="D17" s="101">
        <v>0.1640592371040839</v>
      </c>
      <c r="E17" s="101">
        <v>0.1640592371040839</v>
      </c>
      <c r="F17" s="101">
        <v>0.1640592371040839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0.11078580141699119</v>
      </c>
      <c r="D21" s="101">
        <v>0.11078580141699119</v>
      </c>
      <c r="E21" s="101">
        <v>0.11078580141699119</v>
      </c>
      <c r="F21" s="101">
        <v>0.11078580141699119</v>
      </c>
    </row>
    <row r="22" spans="1:8" ht="15.75" customHeight="1" x14ac:dyDescent="0.25">
      <c r="B22" s="19" t="s">
        <v>89</v>
      </c>
      <c r="C22" s="101">
        <v>0.44786463625625228</v>
      </c>
      <c r="D22" s="101">
        <v>0.44786463625625228</v>
      </c>
      <c r="E22" s="101">
        <v>0.44786463625625228</v>
      </c>
      <c r="F22" s="101">
        <v>0.44786463625625228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4.7837044999999988E-2</v>
      </c>
    </row>
    <row r="27" spans="1:8" ht="15.75" customHeight="1" x14ac:dyDescent="0.25">
      <c r="B27" s="19" t="s">
        <v>92</v>
      </c>
      <c r="C27" s="101">
        <v>1.836863E-2</v>
      </c>
    </row>
    <row r="28" spans="1:8" ht="15.75" customHeight="1" x14ac:dyDescent="0.25">
      <c r="B28" s="19" t="s">
        <v>93</v>
      </c>
      <c r="C28" s="101">
        <v>0.231175139</v>
      </c>
    </row>
    <row r="29" spans="1:8" ht="15.75" customHeight="1" x14ac:dyDescent="0.25">
      <c r="B29" s="19" t="s">
        <v>94</v>
      </c>
      <c r="C29" s="101">
        <v>0.138527135</v>
      </c>
    </row>
    <row r="30" spans="1:8" ht="15.75" customHeight="1" x14ac:dyDescent="0.25">
      <c r="B30" s="19" t="s">
        <v>95</v>
      </c>
      <c r="C30" s="101">
        <v>4.9111505E-2</v>
      </c>
    </row>
    <row r="31" spans="1:8" ht="15.75" customHeight="1" x14ac:dyDescent="0.25">
      <c r="B31" s="19" t="s">
        <v>96</v>
      </c>
      <c r="C31" s="101">
        <v>6.9658183999999998E-2</v>
      </c>
    </row>
    <row r="32" spans="1:8" ht="15.75" customHeight="1" x14ac:dyDescent="0.25">
      <c r="B32" s="19" t="s">
        <v>97</v>
      </c>
      <c r="C32" s="101">
        <v>0.14941447299999999</v>
      </c>
    </row>
    <row r="33" spans="2:3" ht="15.75" customHeight="1" x14ac:dyDescent="0.25">
      <c r="B33" s="19" t="s">
        <v>98</v>
      </c>
      <c r="C33" s="101">
        <v>0.122223571</v>
      </c>
    </row>
    <row r="34" spans="2:3" ht="15.75" customHeight="1" x14ac:dyDescent="0.25">
      <c r="B34" s="19" t="s">
        <v>99</v>
      </c>
      <c r="C34" s="101">
        <v>0.173684317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104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105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109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110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0.73811573149999998</v>
      </c>
      <c r="D14" s="54">
        <v>0.73101439726399997</v>
      </c>
      <c r="E14" s="54">
        <v>0.73101439726399997</v>
      </c>
      <c r="F14" s="54">
        <v>0.46123497697700011</v>
      </c>
      <c r="G14" s="54">
        <v>0.46123497697700011</v>
      </c>
      <c r="H14" s="45">
        <v>0.42499999999999999</v>
      </c>
      <c r="I14" s="55">
        <v>0.42499999999999999</v>
      </c>
      <c r="J14" s="55">
        <v>0.42499999999999999</v>
      </c>
      <c r="K14" s="55">
        <v>0.42499999999999999</v>
      </c>
      <c r="L14" s="45">
        <v>0.30499999999999999</v>
      </c>
      <c r="M14" s="55">
        <v>0.30499999999999999</v>
      </c>
      <c r="N14" s="55">
        <v>0.30499999999999999</v>
      </c>
      <c r="O14" s="55">
        <v>0.30499999999999999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0.42263768669958501</v>
      </c>
      <c r="D15" s="52">
        <f t="shared" si="0"/>
        <v>0.41857153372939376</v>
      </c>
      <c r="E15" s="52">
        <f t="shared" si="0"/>
        <v>0.41857153372939376</v>
      </c>
      <c r="F15" s="52">
        <f t="shared" si="0"/>
        <v>0.26409853546726053</v>
      </c>
      <c r="G15" s="52">
        <f t="shared" si="0"/>
        <v>0.26409853546726053</v>
      </c>
      <c r="H15" s="52">
        <f t="shared" si="0"/>
        <v>0.24335075</v>
      </c>
      <c r="I15" s="52">
        <f t="shared" si="0"/>
        <v>0.24335075</v>
      </c>
      <c r="J15" s="52">
        <f t="shared" si="0"/>
        <v>0.24335075</v>
      </c>
      <c r="K15" s="52">
        <f t="shared" si="0"/>
        <v>0.24335075</v>
      </c>
      <c r="L15" s="52">
        <f t="shared" si="0"/>
        <v>0.17463995000000002</v>
      </c>
      <c r="M15" s="52">
        <f t="shared" si="0"/>
        <v>0.17463995000000002</v>
      </c>
      <c r="N15" s="52">
        <f t="shared" si="0"/>
        <v>0.17463995000000002</v>
      </c>
      <c r="O15" s="52">
        <f t="shared" si="0"/>
        <v>0.17463995000000002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0.62783992564380298</v>
      </c>
      <c r="D2" s="53">
        <v>0.43262884734375001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0.14720586077719799</v>
      </c>
      <c r="D3" s="53">
        <v>0.177978600203125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>
        <v>0</v>
      </c>
    </row>
    <row r="5" spans="1:7" x14ac:dyDescent="0.25">
      <c r="B5" s="3" t="s">
        <v>122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2023-01-27T00:44:42Z</dcterms:modified>
</cp:coreProperties>
</file>