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CE3D58F-6E0A-4D7B-B837-FA0CC0FD1D4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H11" i="2"/>
  <c r="I11" i="2" s="1"/>
  <c r="G11" i="2"/>
  <c r="H10" i="2"/>
  <c r="G10" i="2"/>
  <c r="H9" i="2"/>
  <c r="I9" i="2" s="1"/>
  <c r="G9" i="2"/>
  <c r="H8" i="2"/>
  <c r="G8" i="2"/>
  <c r="I8" i="2" s="1"/>
  <c r="H7" i="2"/>
  <c r="I7" i="2" s="1"/>
  <c r="G7" i="2"/>
  <c r="H6" i="2"/>
  <c r="G6" i="2"/>
  <c r="H5" i="2"/>
  <c r="I5" i="2" s="1"/>
  <c r="G5" i="2"/>
  <c r="H4" i="2"/>
  <c r="G4" i="2"/>
  <c r="H3" i="2"/>
  <c r="I3" i="2" s="1"/>
  <c r="G3" i="2"/>
  <c r="H2" i="2"/>
  <c r="G2" i="2"/>
  <c r="A2" i="2"/>
  <c r="A31" i="2" s="1"/>
  <c r="C33" i="1"/>
  <c r="C20" i="1"/>
  <c r="I2" i="2" l="1"/>
  <c r="I10" i="2"/>
  <c r="A3" i="2"/>
  <c r="I4" i="2"/>
  <c r="A16" i="2"/>
  <c r="I38" i="2"/>
  <c r="A24" i="2"/>
  <c r="A32" i="2"/>
  <c r="I6" i="2"/>
  <c r="A17" i="2"/>
  <c r="A25" i="2"/>
  <c r="A33" i="2"/>
  <c r="A26" i="2"/>
  <c r="A34" i="2"/>
  <c r="A39" i="2"/>
  <c r="A18" i="2"/>
  <c r="A19" i="2"/>
  <c r="A27" i="2"/>
  <c r="A35" i="2"/>
  <c r="A20" i="2"/>
  <c r="A29" i="2"/>
  <c r="D58" i="20"/>
  <c r="A28" i="2"/>
  <c r="A36" i="2"/>
  <c r="A21" i="2"/>
  <c r="A30" i="2"/>
  <c r="A4" i="2"/>
  <c r="A5" i="2" s="1"/>
  <c r="A6" i="2" s="1"/>
  <c r="A7" i="2" s="1"/>
  <c r="A8" i="2" s="1"/>
  <c r="A9" i="2" s="1"/>
  <c r="A10" i="2" s="1"/>
  <c r="A11" i="2" s="1"/>
  <c r="A12" i="2"/>
  <c r="A13" i="2"/>
  <c r="A37" i="2"/>
  <c r="A14" i="2"/>
  <c r="A22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<sst xmlns="http://schemas.openxmlformats.org/spreadsheetml/2006/main" count="2092" uniqueCount="341">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</sst>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6912.8450927734393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0.90741958618164109</v>
      </c>
    </row>
    <row r="11" spans="1:3" ht="15" customHeight="1" x14ac:dyDescent="0.2">
      <c r="B11" s="5" t="s">
        <v>49</v>
      </c>
      <c r="C11" s="45">
        <v>0.72900000000000009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0.13059999999999999</v>
      </c>
    </row>
    <row r="24" spans="1:3" ht="15" customHeight="1" x14ac:dyDescent="0.2">
      <c r="B24" s="15" t="s">
        <v>46</v>
      </c>
      <c r="C24" s="45">
        <v>0.55969999999999998</v>
      </c>
    </row>
    <row r="25" spans="1:3" ht="15" customHeight="1" x14ac:dyDescent="0.2">
      <c r="B25" s="15" t="s">
        <v>47</v>
      </c>
      <c r="C25" s="45">
        <v>0.28770000000000001</v>
      </c>
    </row>
    <row r="26" spans="1:3" ht="15" customHeight="1" x14ac:dyDescent="0.2">
      <c r="B26" s="15" t="s">
        <v>48</v>
      </c>
      <c r="C26" s="45">
        <v>2.1999999999999999E-2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9.1006340017115708</v>
      </c>
    </row>
    <row r="38" spans="1:5" ht="15" customHeight="1" x14ac:dyDescent="0.2">
      <c r="B38" s="11" t="s">
        <v>35</v>
      </c>
      <c r="C38" s="43">
        <v>13.3854873459268</v>
      </c>
      <c r="D38" s="12"/>
      <c r="E38" s="13"/>
    </row>
    <row r="39" spans="1:5" ht="15" customHeight="1" x14ac:dyDescent="0.2">
      <c r="B39" s="11" t="s">
        <v>61</v>
      </c>
      <c r="C39" s="43">
        <v>14.6242688091752</v>
      </c>
      <c r="D39" s="12"/>
      <c r="E39" s="12"/>
    </row>
    <row r="40" spans="1:5" ht="15" customHeight="1" x14ac:dyDescent="0.2">
      <c r="B40" s="11" t="s">
        <v>36</v>
      </c>
      <c r="C40" s="100">
        <v>0.68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12.095305290000001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7.6744999999999999E-3</v>
      </c>
      <c r="D45" s="12"/>
    </row>
    <row r="46" spans="1:5" ht="15.75" customHeight="1" x14ac:dyDescent="0.2">
      <c r="B46" s="11" t="s">
        <v>51</v>
      </c>
      <c r="C46" s="45">
        <v>7.7095499999999997E-2</v>
      </c>
      <c r="D46" s="12"/>
    </row>
    <row r="47" spans="1:5" ht="15.75" customHeight="1" x14ac:dyDescent="0.2">
      <c r="B47" s="11" t="s">
        <v>59</v>
      </c>
      <c r="C47" s="45">
        <v>5.8005399999999999E-2</v>
      </c>
      <c r="D47" s="12"/>
      <c r="E47" s="13"/>
    </row>
    <row r="48" spans="1:5" ht="15" customHeight="1" x14ac:dyDescent="0.2">
      <c r="B48" s="11" t="s">
        <v>58</v>
      </c>
      <c r="C48" s="46">
        <v>0.8572246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3.2</v>
      </c>
      <c r="D51" s="12"/>
    </row>
    <row r="52" spans="1:4" ht="15" customHeight="1" x14ac:dyDescent="0.2">
      <c r="B52" s="11" t="s">
        <v>13</v>
      </c>
      <c r="C52" s="100">
        <v>3.2</v>
      </c>
    </row>
    <row r="53" spans="1:4" ht="15.75" customHeight="1" x14ac:dyDescent="0.2">
      <c r="B53" s="11" t="s">
        <v>16</v>
      </c>
      <c r="C53" s="100">
        <v>3.2</v>
      </c>
    </row>
    <row r="54" spans="1:4" ht="15.75" customHeight="1" x14ac:dyDescent="0.2">
      <c r="B54" s="11" t="s">
        <v>14</v>
      </c>
      <c r="C54" s="100">
        <v>3.2</v>
      </c>
    </row>
    <row r="55" spans="1:4" ht="15.75" customHeight="1" x14ac:dyDescent="0.2">
      <c r="B55" s="11" t="s">
        <v>15</v>
      </c>
      <c r="C55" s="100">
        <v>3.2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1.9375E-2</v>
      </c>
    </row>
    <row r="59" spans="1:4" ht="15.75" customHeight="1" x14ac:dyDescent="0.2">
      <c r="B59" s="11" t="s">
        <v>40</v>
      </c>
      <c r="C59" s="45">
        <v>0.55246399999999996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MFMHPCnF+ALcovUUXSSAj9tm5RlwnepbDYqgWbGMaO/ae/GYSTGbDZoPBSOubglKtmS74wJaS40IJCF6Nm13bA==" saltValue="y7j6d25Xiqxh2aKL0y/G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76.288343665672741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40.289382146661893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700.65961955315572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3.8128548362058301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13.4216815904578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13.4216815904578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13.4216815904578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13.4216815904578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13.4216815904578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13.4216815904578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1.1284473903531529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16.066557124329801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16.066557124329801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34.565331454239143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23.37624640899082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4.5352765038898664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18.982349980949131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155.3213010716627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0.81553707763180794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2.465064572305748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0.871843449007354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2.412570092323977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YwgB+BR0ci5kHEILNT2z3f2tkvFLObNv/oaYi0LdksDi93A/rUj5cUm6yUdHRrECJwEn66W6GGMfUsLvAHNIQ==" saltValue="zkeWqp1pwBeslO/+sp/u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BGJ0K7ct4LZA7cTvuEkUTp4L9LUPNXqeIITd43omqdNS62WLTjLyvyX7tc19CQwyvkrg8l2jvOihbh5GXZLu/Q==" saltValue="IvHa3S/0wlRh5KgfeET7x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dyH5mMbrOcu6eBef/Hpfyatct/LODKWcZoBzg6RabMRj68momax5Pd2MP/ZEcDlCPcxqToBf8i4ZH2OPxi/yA==" saltValue="K/WrD+Z019h/3bgS+z7a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">
      <c r="A3" s="3" t="s">
        <v>6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207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MsBFND2qAGRGvaB6zOlBYdCExI45mnWq50PQ/oG7Bwq/SRf1EpuIWxEQZiOj5rWp+Lie77rGAfJEGmnkqMra0g==" saltValue="JimgwMWUyoxZnOx78TJz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0.72900000000000009</v>
      </c>
      <c r="I18" s="60">
        <f>frac_PW_health_facility</f>
        <v>0.72900000000000009</v>
      </c>
      <c r="J18" s="60">
        <f>frac_PW_health_facility</f>
        <v>0.72900000000000009</v>
      </c>
      <c r="K18" s="60">
        <f>frac_PW_health_facility</f>
        <v>0.72900000000000009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4.5656031074523692E-2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1.9566870460510151E-2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2.7357512283325055E-2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0.90741958618164109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29Bnnkg1PcN0PBTalQH1wpHXcbq76WhEdcnfd6++0seeHVtrXRgIqkg5CIU8MTw0mn0OM9aBpyChORZKtONEQ==" saltValue="0WZZ8yZea3FVy8MoW74t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0zMwJQU2lAH4p9U/Ih1pkG/ihLkOUZI5P06gfj3a7WsgXFv41QJn09jydZGqPjpGK+r8c0ZVgacEi5IhwxzPUg==" saltValue="Dn0lKdu2Q+RvGmw5I31G0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/kH8qA13HA1Pb4Qu0KF1C54QfnFLqPjTdne3Vuv+R7bMZ8m46bfy/ygkw8cTfbmAcVtS8xe6pQeGf5A/NYSRA==" saltValue="q9MgrSf4lCZ0Zus7HDeTB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wWLck5xPEbGfy/8yXzzMvROlmkiu/HFYRcKn9MMGIFi9so5TYjGPxfpdUsN1Ek7+d6i5xPAk0RRcfNSDrs5Yg==" saltValue="Dg1XkBIKjP9m6gzxexF5j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RMQM2oN63JIfl5PdfsymuLnHjWDiKKqVGlL/pM/JwHwDGo+BJueri7lBzWVZ4KrQEHZS1FoGE3fAbcyYXw30g==" saltValue="wc2EaczwxeP+5tm62ZnpB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0LKlB8D0ldaMxIDs+KzFv5JaEKXlrHyZTNmHiUTb14JBo9IPUcZCkDH77mUGF959v3sZ1c2Lv5S+aguD7PbBug==" saltValue="Rk7sZfd66D8nqlbedUO9y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1582.1496</v>
      </c>
      <c r="C2" s="49">
        <v>4300</v>
      </c>
      <c r="D2" s="49">
        <v>8800</v>
      </c>
      <c r="E2" s="49">
        <v>9700</v>
      </c>
      <c r="F2" s="49">
        <v>9100</v>
      </c>
      <c r="G2" s="17">
        <f t="shared" ref="G2:G11" si="0">C2+D2+E2+F2</f>
        <v>31900</v>
      </c>
      <c r="H2" s="17">
        <f t="shared" ref="H2:H11" si="1">(B2 + stillbirth*B2/(1000-stillbirth))/(1-abortion)</f>
        <v>1819.9096353672523</v>
      </c>
      <c r="I2" s="17">
        <f t="shared" ref="I2:I11" si="2">G2-H2</f>
        <v>30080.090364632746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1556.7972</v>
      </c>
      <c r="C3" s="50">
        <v>4300</v>
      </c>
      <c r="D3" s="50">
        <v>8800</v>
      </c>
      <c r="E3" s="50">
        <v>9800</v>
      </c>
      <c r="F3" s="50">
        <v>9000</v>
      </c>
      <c r="G3" s="17">
        <f t="shared" si="0"/>
        <v>31900</v>
      </c>
      <c r="H3" s="17">
        <f t="shared" si="1"/>
        <v>1790.7473633294596</v>
      </c>
      <c r="I3" s="17">
        <f t="shared" si="2"/>
        <v>30109.252636670539</v>
      </c>
    </row>
    <row r="4" spans="1:9" ht="15.75" customHeight="1" x14ac:dyDescent="0.2">
      <c r="A4" s="5">
        <f t="shared" si="3"/>
        <v>2023</v>
      </c>
      <c r="B4" s="49">
        <v>1531.4448</v>
      </c>
      <c r="C4" s="50">
        <v>4300</v>
      </c>
      <c r="D4" s="50">
        <v>8700</v>
      </c>
      <c r="E4" s="50">
        <v>9900</v>
      </c>
      <c r="F4" s="50">
        <v>8800</v>
      </c>
      <c r="G4" s="17">
        <f t="shared" si="0"/>
        <v>31700</v>
      </c>
      <c r="H4" s="17">
        <f t="shared" si="1"/>
        <v>1761.5850912916669</v>
      </c>
      <c r="I4" s="17">
        <f t="shared" si="2"/>
        <v>29938.414908708331</v>
      </c>
    </row>
    <row r="5" spans="1:9" ht="15.75" customHeight="1" x14ac:dyDescent="0.2">
      <c r="A5" s="5">
        <f t="shared" si="3"/>
        <v>2024</v>
      </c>
      <c r="B5" s="49">
        <v>1519.6608000000001</v>
      </c>
      <c r="C5" s="50">
        <v>4300</v>
      </c>
      <c r="D5" s="50">
        <v>8500</v>
      </c>
      <c r="E5" s="50">
        <v>10000</v>
      </c>
      <c r="F5" s="50">
        <v>8800</v>
      </c>
      <c r="G5" s="17">
        <f t="shared" si="0"/>
        <v>31600</v>
      </c>
      <c r="H5" s="17">
        <f t="shared" si="1"/>
        <v>1748.0302320399455</v>
      </c>
      <c r="I5" s="17">
        <f t="shared" si="2"/>
        <v>29851.969767960054</v>
      </c>
    </row>
    <row r="6" spans="1:9" ht="15.75" customHeight="1" x14ac:dyDescent="0.2">
      <c r="A6" s="5">
        <f t="shared" si="3"/>
        <v>2025</v>
      </c>
      <c r="B6" s="49">
        <v>1494.08</v>
      </c>
      <c r="C6" s="50">
        <v>4300</v>
      </c>
      <c r="D6" s="50">
        <v>8400</v>
      </c>
      <c r="E6" s="50">
        <v>10200</v>
      </c>
      <c r="F6" s="50">
        <v>8600</v>
      </c>
      <c r="G6" s="17">
        <f t="shared" si="0"/>
        <v>31500</v>
      </c>
      <c r="H6" s="17">
        <f t="shared" si="1"/>
        <v>1718.6052368306412</v>
      </c>
      <c r="I6" s="17">
        <f t="shared" si="2"/>
        <v>29781.394763169359</v>
      </c>
    </row>
    <row r="7" spans="1:9" ht="15.75" customHeight="1" x14ac:dyDescent="0.2">
      <c r="A7" s="5">
        <f t="shared" si="3"/>
        <v>2026</v>
      </c>
      <c r="B7" s="49">
        <v>1473.5616</v>
      </c>
      <c r="C7" s="50">
        <v>4300</v>
      </c>
      <c r="D7" s="50">
        <v>8300</v>
      </c>
      <c r="E7" s="50">
        <v>10600</v>
      </c>
      <c r="F7" s="50">
        <v>8500</v>
      </c>
      <c r="G7" s="17">
        <f t="shared" si="0"/>
        <v>31700</v>
      </c>
      <c r="H7" s="17">
        <f t="shared" si="1"/>
        <v>1695.0034017941066</v>
      </c>
      <c r="I7" s="17">
        <f t="shared" si="2"/>
        <v>30004.996598205893</v>
      </c>
    </row>
    <row r="8" spans="1:9" ht="15.75" customHeight="1" x14ac:dyDescent="0.2">
      <c r="A8" s="5">
        <f t="shared" si="3"/>
        <v>2027</v>
      </c>
      <c r="B8" s="49">
        <v>1453.0432000000001</v>
      </c>
      <c r="C8" s="50">
        <v>4200</v>
      </c>
      <c r="D8" s="50">
        <v>8200</v>
      </c>
      <c r="E8" s="50">
        <v>10900</v>
      </c>
      <c r="F8" s="50">
        <v>8300</v>
      </c>
      <c r="G8" s="17">
        <f t="shared" si="0"/>
        <v>31600</v>
      </c>
      <c r="H8" s="17">
        <f t="shared" si="1"/>
        <v>1671.4015667575718</v>
      </c>
      <c r="I8" s="17">
        <f t="shared" si="2"/>
        <v>29928.598433242427</v>
      </c>
    </row>
    <row r="9" spans="1:9" ht="15.75" customHeight="1" x14ac:dyDescent="0.2">
      <c r="A9" s="5">
        <f t="shared" si="3"/>
        <v>2028</v>
      </c>
      <c r="B9" s="49">
        <v>1432.5247999999999</v>
      </c>
      <c r="C9" s="50">
        <v>4100</v>
      </c>
      <c r="D9" s="50">
        <v>8100</v>
      </c>
      <c r="E9" s="50">
        <v>11200</v>
      </c>
      <c r="F9" s="50">
        <v>8200</v>
      </c>
      <c r="G9" s="17">
        <f t="shared" si="0"/>
        <v>31600</v>
      </c>
      <c r="H9" s="17">
        <f t="shared" si="1"/>
        <v>1647.799731721037</v>
      </c>
      <c r="I9" s="17">
        <f t="shared" si="2"/>
        <v>29952.200268278964</v>
      </c>
    </row>
    <row r="10" spans="1:9" ht="15.75" customHeight="1" x14ac:dyDescent="0.2">
      <c r="A10" s="5">
        <f t="shared" si="3"/>
        <v>2029</v>
      </c>
      <c r="B10" s="49">
        <v>1412.0064</v>
      </c>
      <c r="C10" s="50">
        <v>4100</v>
      </c>
      <c r="D10" s="50">
        <v>8100</v>
      </c>
      <c r="E10" s="50">
        <v>11500</v>
      </c>
      <c r="F10" s="50">
        <v>8000</v>
      </c>
      <c r="G10" s="17">
        <f t="shared" si="0"/>
        <v>31700</v>
      </c>
      <c r="H10" s="17">
        <f t="shared" si="1"/>
        <v>1624.1978966845022</v>
      </c>
      <c r="I10" s="17">
        <f t="shared" si="2"/>
        <v>30075.802103315498</v>
      </c>
    </row>
    <row r="11" spans="1:9" ht="15.75" customHeight="1" x14ac:dyDescent="0.2">
      <c r="A11" s="5">
        <f t="shared" si="3"/>
        <v>2030</v>
      </c>
      <c r="B11" s="49">
        <v>1391.4880000000001</v>
      </c>
      <c r="C11" s="50">
        <v>4000</v>
      </c>
      <c r="D11" s="50">
        <v>8000</v>
      </c>
      <c r="E11" s="50">
        <v>11800</v>
      </c>
      <c r="F11" s="50">
        <v>8000</v>
      </c>
      <c r="G11" s="17">
        <f t="shared" si="0"/>
        <v>31800</v>
      </c>
      <c r="H11" s="17">
        <f t="shared" si="1"/>
        <v>1600.5960616479676</v>
      </c>
      <c r="I11" s="17">
        <f t="shared" si="2"/>
        <v>30199.403938352032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LHlLcxPJsiYX4h4tydGteNpalglTST2T7koN6w7iI9ICHjInWQfb2kQxFt8Cqd2aYkLrURdjdjNa7g4NQPoKg==" saltValue="7pwxsvydrK1ZH5Wu4Is9Y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HO+jHVE+II77sG5yXqIZwSq1TQiZUXauGQALehOcpd7hWhwkvt9+zIN64jZUWfxXNOhhZFEcd6YPQX2Qf1iFeA==" saltValue="8OsRRDgZddnChSxzrLam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jk2LX7bTBjHAErPpXVcZA6hbWbZdEl4lhdhPsPoBiC64MIzAxJPQLY8krBLDQg1I2fTgQZ7t1E958JK3RxPIw==" saltValue="qAQm6X+wVnoBlp2swBrz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/a6ER16H7e02InmEGs7n6xkyCQtix36qQ2eyCrk8D6tNQ7XHuhgRhs9wSOMNNuk8RAkam3JWpAdPUD3uAQ5xA==" saltValue="lIPI4nwKrEwIahDNyih9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AzoB+zRNuGx/xUYlaWEns1D7TE6xM2vr2yNDFxehkLdmWNq6flHtPihL3fm5oY7biA7/xbbHW2Zt/OGaOjqgg==" saltValue="4KnlMiXCdyBJ8W/SVFjV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L0SbacUAuNayfanMN4oiML27qwh850Ldh4+n0jV+MUU9GV+c2hHzzGyQCMP6GSkcP2Q9fPaY8qVdpKaPQ3s74w==" saltValue="s7/O70kp4XyDD4noTysW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4Xr49pLBlrs8+Ij5MpcL2YZWx1sn5WS57MOYqAKxvfjp55np4kLuReifWM3I/2qPWmUK8v6ISdbx5m4tZVJC2w==" saltValue="orkc+lLGiIaIfD5W2w9l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8Av5h+jGCtqzGHZw0dm8b/KwcSZNX1OXWdit+aNWw8HsCojFig4Q+RrpA9WeEUOn5mV8icNeRyTmVlD9WLLYQ==" saltValue="FkpKIOW/TG31nRFFwJPVN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QIpIwZD47yopVqdFTvV13pi4MGCZUT04EMbnDXf1muXlct/gpkq8LoEZU+UvC7JrzePU2UdZXmjxA+0adn3Xvw==" saltValue="dFOyj+UqZE10BjDZT60q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Pn9QRf8GilqX8ANeNoTxvWiY/ASZuIJjrdXEOesy92/X4jjhubpxvSswn0i6Wj14jehymcEyBL+yCwwyF9twUw==" saltValue="zzeq8D6n9N3biV+ZVLc0N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0.1806672009245035</v>
      </c>
    </row>
    <row r="5" spans="1:8" ht="15.75" customHeight="1" x14ac:dyDescent="0.2">
      <c r="B5" s="19" t="s">
        <v>95</v>
      </c>
      <c r="C5" s="101">
        <v>2.487654346250194E-2</v>
      </c>
    </row>
    <row r="6" spans="1:8" ht="15.75" customHeight="1" x14ac:dyDescent="0.2">
      <c r="B6" s="19" t="s">
        <v>91</v>
      </c>
      <c r="C6" s="101">
        <v>0.1188571191936794</v>
      </c>
    </row>
    <row r="7" spans="1:8" ht="15.75" customHeight="1" x14ac:dyDescent="0.2">
      <c r="B7" s="19" t="s">
        <v>96</v>
      </c>
      <c r="C7" s="101">
        <v>0.34372912749382489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0.20683188081497841</v>
      </c>
    </row>
    <row r="10" spans="1:8" ht="15.75" customHeight="1" x14ac:dyDescent="0.2">
      <c r="B10" s="19" t="s">
        <v>94</v>
      </c>
      <c r="C10" s="101">
        <v>0.12503812811051179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4.3320235482728259E-2</v>
      </c>
      <c r="D14" s="55">
        <v>4.3320235482728259E-2</v>
      </c>
      <c r="E14" s="55">
        <v>4.3320235482728259E-2</v>
      </c>
      <c r="F14" s="55">
        <v>4.3320235482728259E-2</v>
      </c>
    </row>
    <row r="15" spans="1:8" ht="15.75" customHeight="1" x14ac:dyDescent="0.2">
      <c r="B15" s="19" t="s">
        <v>102</v>
      </c>
      <c r="C15" s="101">
        <v>6.971904423069708E-2</v>
      </c>
      <c r="D15" s="101">
        <v>6.971904423069708E-2</v>
      </c>
      <c r="E15" s="101">
        <v>6.971904423069708E-2</v>
      </c>
      <c r="F15" s="101">
        <v>6.971904423069708E-2</v>
      </c>
    </row>
    <row r="16" spans="1:8" ht="15.75" customHeight="1" x14ac:dyDescent="0.2">
      <c r="B16" s="19" t="s">
        <v>2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0.1055448664763777</v>
      </c>
      <c r="D21" s="101">
        <v>0.1055448664763777</v>
      </c>
      <c r="E21" s="101">
        <v>0.1055448664763777</v>
      </c>
      <c r="F21" s="101">
        <v>0.1055448664763777</v>
      </c>
    </row>
    <row r="22" spans="1:8" ht="15.75" customHeight="1" x14ac:dyDescent="0.2">
      <c r="B22" s="19" t="s">
        <v>99</v>
      </c>
      <c r="C22" s="101">
        <v>0.78141585381019707</v>
      </c>
      <c r="D22" s="101">
        <v>0.78141585381019707</v>
      </c>
      <c r="E22" s="101">
        <v>0.78141585381019707</v>
      </c>
      <c r="F22" s="101">
        <v>0.78141585381019707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5.0091695999999998E-2</v>
      </c>
    </row>
    <row r="27" spans="1:8" ht="15.75" customHeight="1" x14ac:dyDescent="0.2">
      <c r="B27" s="19" t="s">
        <v>89</v>
      </c>
      <c r="C27" s="101">
        <v>4.9500180999999997E-2</v>
      </c>
    </row>
    <row r="28" spans="1:8" ht="15.75" customHeight="1" x14ac:dyDescent="0.2">
      <c r="B28" s="19" t="s">
        <v>103</v>
      </c>
      <c r="C28" s="101">
        <v>0.107511299</v>
      </c>
    </row>
    <row r="29" spans="1:8" ht="15.75" customHeight="1" x14ac:dyDescent="0.2">
      <c r="B29" s="19" t="s">
        <v>86</v>
      </c>
      <c r="C29" s="101">
        <v>0.189587958</v>
      </c>
    </row>
    <row r="30" spans="1:8" ht="15.75" customHeight="1" x14ac:dyDescent="0.2">
      <c r="B30" s="19" t="s">
        <v>4</v>
      </c>
      <c r="C30" s="101">
        <v>5.7170368999999999E-2</v>
      </c>
    </row>
    <row r="31" spans="1:8" ht="15.75" customHeight="1" x14ac:dyDescent="0.2">
      <c r="B31" s="19" t="s">
        <v>80</v>
      </c>
      <c r="C31" s="101">
        <v>0.16519774500000001</v>
      </c>
    </row>
    <row r="32" spans="1:8" ht="15.75" customHeight="1" x14ac:dyDescent="0.2">
      <c r="B32" s="19" t="s">
        <v>85</v>
      </c>
      <c r="C32" s="101">
        <v>4.2521530000000002E-2</v>
      </c>
    </row>
    <row r="33" spans="2:3" ht="15.75" customHeight="1" x14ac:dyDescent="0.2">
      <c r="B33" s="19" t="s">
        <v>100</v>
      </c>
      <c r="C33" s="101">
        <v>0.16630512</v>
      </c>
    </row>
    <row r="34" spans="2:3" ht="15.75" customHeight="1" x14ac:dyDescent="0.2">
      <c r="B34" s="19" t="s">
        <v>87</v>
      </c>
      <c r="C34" s="101">
        <v>0.17211410299999999</v>
      </c>
    </row>
    <row r="35" spans="2:3" ht="15.75" customHeight="1" x14ac:dyDescent="0.2">
      <c r="B35" s="27" t="s">
        <v>60</v>
      </c>
      <c r="C35" s="48">
        <f>SUM(C26:C34)</f>
        <v>1.0000000010000001</v>
      </c>
    </row>
  </sheetData>
  <sheetProtection algorithmName="SHA-512" hashValue="FRbtO3BzsTCxsLMu8eINfC52sbgWVeZtt9teueY3nixNMF859fJx93tQckZWgJaXart1n4lMGiC7ZCNx3UkHzg==" saltValue="TqsfZ+1tDiD0xWSNg2Pt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110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106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107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119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0.39112227900000002</v>
      </c>
      <c r="D14" s="54">
        <v>0.36316351757300003</v>
      </c>
      <c r="E14" s="54">
        <v>0.36316351757300003</v>
      </c>
      <c r="F14" s="54">
        <v>0.27569453613299999</v>
      </c>
      <c r="G14" s="54">
        <v>0.27569453613299999</v>
      </c>
      <c r="H14" s="45">
        <v>0.28100000000000003</v>
      </c>
      <c r="I14" s="55">
        <v>0.28100000000000003</v>
      </c>
      <c r="J14" s="55">
        <v>0.28100000000000003</v>
      </c>
      <c r="K14" s="55">
        <v>0.28100000000000003</v>
      </c>
      <c r="L14" s="45">
        <v>0.24399999999999999</v>
      </c>
      <c r="M14" s="55">
        <v>0.24399999999999999</v>
      </c>
      <c r="N14" s="55">
        <v>0.24399999999999999</v>
      </c>
      <c r="O14" s="55">
        <v>0.24399999999999999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0.21608097874545598</v>
      </c>
      <c r="D15" s="52">
        <f t="shared" si="0"/>
        <v>0.20063476957244988</v>
      </c>
      <c r="E15" s="52">
        <f t="shared" si="0"/>
        <v>0.20063476957244988</v>
      </c>
      <c r="F15" s="52">
        <f t="shared" si="0"/>
        <v>0.15231130621018169</v>
      </c>
      <c r="G15" s="52">
        <f t="shared" si="0"/>
        <v>0.15231130621018169</v>
      </c>
      <c r="H15" s="52">
        <f t="shared" si="0"/>
        <v>0.15524238400000001</v>
      </c>
      <c r="I15" s="52">
        <f t="shared" si="0"/>
        <v>0.15524238400000001</v>
      </c>
      <c r="J15" s="52">
        <f t="shared" si="0"/>
        <v>0.15524238400000001</v>
      </c>
      <c r="K15" s="52">
        <f t="shared" si="0"/>
        <v>0.15524238400000001</v>
      </c>
      <c r="L15" s="52">
        <f t="shared" si="0"/>
        <v>0.13480121599999997</v>
      </c>
      <c r="M15" s="52">
        <f t="shared" si="0"/>
        <v>0.13480121599999997</v>
      </c>
      <c r="N15" s="52">
        <f t="shared" si="0"/>
        <v>0.13480121599999997</v>
      </c>
      <c r="O15" s="52">
        <f t="shared" si="0"/>
        <v>0.13480121599999997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fB2wc9FhQ0yIEVuLbWpzTWhNTNS6c4qWpT0I/TyczQq3FZGZDMM/XELJ46hd9zuBNHBo7FzGIxxqSH0Q31XZxw==" saltValue="6yY4cuIQsHOcKt58+wvbO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125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1l2q1FNf0DSlTbKZCBReQP0X7Dd6A9NLjfgs5f2jfqom1t0Nes2Ep+h8fpS3af2V0RHjlb+fNr8dhxg544iv4Q==" saltValue="404+fkdiQsY9HJOiDMUao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DHEB3z2zK3UTrPfWG3usIsUQnoBsXGqyYWNWls5h+8bLGpn43nKLaPPvI9+4ZhAZGj4lB9g+yy5KB0I/i2s/g==" saltValue="O/lqFX2dHZYDVGJ9Lf8ki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RkCxNJ05rbT6pmmH9qn6bDK021hBsYulSvkqGnki9coKvtj7Cqm+Ho2uigmO2wzeACiXxv/I92GhiRgRPL+cDA==" saltValue="MyVN947fzZ8LAcO7xsa7Y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/bsJBxQvDZ38lcBO8XnVgzsRlmbquTyxGKVBE0jtuB4qHzk5L/TN4A6QOdy8bYoIvBMyTw732zAMPwaPbU6dsA==" saltValue="i0xdzu+yZ4UnBv8d/vJMZ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qZIDZx0cjY2TTVitmztK4k2gP9uY+aCifmfhyF0L3FpJU8KRIyQExyU/en2pwk1ddHSAfq9KpNlJVPG95NknA==" saltValue="WeJ+fxZweYyMRdvINbUPi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2023-01-27T02:57:53Z</dcterms:modified>
</cp:coreProperties>
</file>