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"/>
    </mc:Choice>
  </mc:AlternateContent>
  <xr:revisionPtr revIDLastSave="0" documentId="8_{289FA6C4-13ED-4382-BD84-F4F8CAA2A0F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29" state="hidden" r:id="rId6"/>
    <sheet name="Pérdida económica" sheetId="30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D5" i="5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G17" i="2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H40" i="2"/>
  <c r="I40" i="2" s="1"/>
  <c r="G40" i="2"/>
  <c r="H39" i="2"/>
  <c r="G39" i="2"/>
  <c r="H38" i="2"/>
  <c r="G38" i="2"/>
  <c r="H37" i="2"/>
  <c r="I37" i="2" s="1"/>
  <c r="G37" i="2"/>
  <c r="H36" i="2"/>
  <c r="G36" i="2"/>
  <c r="H35" i="2"/>
  <c r="I35" i="2" s="1"/>
  <c r="G35" i="2"/>
  <c r="H34" i="2"/>
  <c r="I34" i="2" s="1"/>
  <c r="G34" i="2"/>
  <c r="H33" i="2"/>
  <c r="I33" i="2" s="1"/>
  <c r="G33" i="2"/>
  <c r="H32" i="2"/>
  <c r="G32" i="2"/>
  <c r="H31" i="2"/>
  <c r="I31" i="2" s="1"/>
  <c r="G31" i="2"/>
  <c r="H30" i="2"/>
  <c r="I30" i="2" s="1"/>
  <c r="G30" i="2"/>
  <c r="H29" i="2"/>
  <c r="I29" i="2" s="1"/>
  <c r="G29" i="2"/>
  <c r="H28" i="2"/>
  <c r="G28" i="2"/>
  <c r="H27" i="2"/>
  <c r="I27" i="2" s="1"/>
  <c r="G27" i="2"/>
  <c r="H26" i="2"/>
  <c r="I26" i="2" s="1"/>
  <c r="G26" i="2"/>
  <c r="H25" i="2"/>
  <c r="G25" i="2"/>
  <c r="H24" i="2"/>
  <c r="G24" i="2"/>
  <c r="H23" i="2"/>
  <c r="G23" i="2"/>
  <c r="H22" i="2"/>
  <c r="G22" i="2"/>
  <c r="H21" i="2"/>
  <c r="I21" i="2" s="1"/>
  <c r="G21" i="2"/>
  <c r="H20" i="2"/>
  <c r="G20" i="2"/>
  <c r="H19" i="2"/>
  <c r="G19" i="2"/>
  <c r="H18" i="2"/>
  <c r="G18" i="2"/>
  <c r="I18" i="2" s="1"/>
  <c r="H17" i="2"/>
  <c r="I17" i="2" s="1"/>
  <c r="H16" i="2"/>
  <c r="I16" i="2" s="1"/>
  <c r="G16" i="2"/>
  <c r="H15" i="2"/>
  <c r="G15" i="2"/>
  <c r="H14" i="2"/>
  <c r="I14" i="2" s="1"/>
  <c r="G14" i="2"/>
  <c r="H13" i="2"/>
  <c r="G13" i="2"/>
  <c r="H12" i="2"/>
  <c r="I12" i="2" s="1"/>
  <c r="G12" i="2"/>
  <c r="H11" i="2"/>
  <c r="G11" i="2"/>
  <c r="H10" i="2"/>
  <c r="G10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G3" i="2"/>
  <c r="H2" i="2"/>
  <c r="I2" i="2" s="1"/>
  <c r="G2" i="2"/>
  <c r="A2" i="2"/>
  <c r="A40" i="2" s="1"/>
  <c r="C33" i="1"/>
  <c r="C20" i="1"/>
  <c r="A19" i="2" l="1"/>
  <c r="I4" i="2"/>
  <c r="I8" i="2"/>
  <c r="I20" i="2"/>
  <c r="I24" i="2"/>
  <c r="I36" i="2"/>
  <c r="I6" i="2"/>
  <c r="I10" i="2"/>
  <c r="I38" i="2"/>
  <c r="I15" i="2"/>
  <c r="I39" i="2"/>
  <c r="I19" i="2"/>
  <c r="I22" i="2"/>
  <c r="I32" i="2"/>
  <c r="I2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13" i="2"/>
  <c r="A27" i="2"/>
  <c r="I28" i="2"/>
  <c r="A21" i="2"/>
  <c r="I25" i="2"/>
  <c r="I11" i="2"/>
  <c r="I9" i="2"/>
  <c r="I3" i="2"/>
  <c r="A29" i="2"/>
  <c r="A23" i="2"/>
  <c r="A31" i="2"/>
  <c r="A39" i="2"/>
  <c r="A37" i="2"/>
  <c r="A35" i="2"/>
  <c r="A25" i="2"/>
  <c r="A33" i="2"/>
  <c r="A17" i="2"/>
  <c r="D111" i="20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<sst xmlns="http://schemas.openxmlformats.org/spreadsheetml/2006/main" count="2093" uniqueCount="341">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</sst>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 applyFont="0" applyFill="0" applyBorder="0" applyAlignment="0" applyProtection="0"/>
    <xf numFmtId="0" fontId="4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6" applyNumberFormat="1" applyFont="1" applyFill="1" applyBorder="1" applyAlignment="1" applyProtection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/>
    <xf numFmtId="0" fontId="4" fillId="0" borderId="0" xfId="7" applyAlignment="1">
      <alignment horizontal="right"/>
    </xf>
    <xf numFmtId="167" fontId="4" fillId="2" borderId="1" xfId="7" applyNumberFormat="1" applyFill="1" applyBorder="1" applyAlignment="1" applyProtection="1">
      <alignment horizontal="right"/>
      <protection locked="0"/>
    </xf>
    <xf numFmtId="0" fontId="4" fillId="2" borderId="1" xfId="7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16169486-E825-405C-A6BD-21CF666E7CD4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2578125" defaultRowHeight="15.75" customHeight="1" x14ac:dyDescent="0.2"/>
  <cols>
    <col min="1" max="1" width="27.7109375" style="96" customWidth="1"/>
    <col min="2" max="2" width="38.7109375" style="65" customWidth="1"/>
    <col min="3" max="7" width="14.42578125" style="96" customWidth="1"/>
    <col min="8" max="16384" width="14.42578125" style="96"/>
  </cols>
  <sheetData>
    <row r="1" spans="1:3" ht="15.95" customHeight="1" x14ac:dyDescent="0.2">
      <c r="A1" s="70" t="s">
        <v>19</v>
      </c>
      <c r="B1" s="19" t="s">
        <v>0</v>
      </c>
      <c r="C1" s="19" t="s">
        <v>24</v>
      </c>
    </row>
    <row r="2" spans="1:3" ht="15.95" customHeight="1" x14ac:dyDescent="0.2">
      <c r="A2" s="96" t="s">
        <v>55</v>
      </c>
      <c r="B2" s="19"/>
      <c r="C2" s="19"/>
    </row>
    <row r="3" spans="1:3" ht="15.95" customHeight="1" x14ac:dyDescent="0.2">
      <c r="A3" s="70"/>
      <c r="B3" s="69" t="s">
        <v>18</v>
      </c>
      <c r="C3" s="30">
        <v>2021</v>
      </c>
    </row>
    <row r="4" spans="1:3" ht="15.95" customHeight="1" x14ac:dyDescent="0.2">
      <c r="A4" s="70"/>
      <c r="B4" s="69" t="s">
        <v>26</v>
      </c>
      <c r="C4" s="34">
        <v>2030</v>
      </c>
    </row>
    <row r="5" spans="1:3" ht="15.95" customHeight="1" x14ac:dyDescent="0.2">
      <c r="A5" s="70"/>
      <c r="B5" s="19"/>
      <c r="C5" s="19"/>
    </row>
    <row r="6" spans="1:3" ht="15" customHeight="1" x14ac:dyDescent="0.2">
      <c r="A6" s="96" t="s">
        <v>50</v>
      </c>
    </row>
    <row r="7" spans="1:3" ht="15" customHeight="1" x14ac:dyDescent="0.2">
      <c r="B7" s="65" t="s">
        <v>23</v>
      </c>
      <c r="C7" s="31"/>
    </row>
    <row r="8" spans="1:3" ht="15" customHeight="1" x14ac:dyDescent="0.2">
      <c r="B8" s="69" t="s">
        <v>44</v>
      </c>
      <c r="C8" s="32"/>
    </row>
    <row r="9" spans="1:3" ht="15" customHeight="1" x14ac:dyDescent="0.2">
      <c r="B9" s="69" t="s">
        <v>43</v>
      </c>
      <c r="C9" s="33"/>
    </row>
    <row r="10" spans="1:3" ht="15" customHeight="1" x14ac:dyDescent="0.2">
      <c r="B10" s="69" t="s">
        <v>56</v>
      </c>
      <c r="C10" s="33"/>
    </row>
    <row r="11" spans="1:3" ht="15" customHeight="1" x14ac:dyDescent="0.2">
      <c r="B11" s="69" t="s">
        <v>49</v>
      </c>
      <c r="C11" s="32"/>
    </row>
    <row r="12" spans="1:3" ht="15" customHeight="1" x14ac:dyDescent="0.2">
      <c r="B12" s="69" t="s">
        <v>41</v>
      </c>
      <c r="C12" s="32"/>
    </row>
    <row r="13" spans="1:3" ht="15" customHeight="1" x14ac:dyDescent="0.2">
      <c r="B13" s="69" t="s">
        <v>62</v>
      </c>
      <c r="C13" s="32"/>
    </row>
    <row r="14" spans="1:3" ht="15" customHeight="1" x14ac:dyDescent="0.2">
      <c r="B14" s="96"/>
    </row>
    <row r="15" spans="1:3" ht="15" customHeight="1" x14ac:dyDescent="0.2">
      <c r="A15" s="96" t="s">
        <v>28</v>
      </c>
      <c r="B15" s="58"/>
      <c r="C15" s="78"/>
    </row>
    <row r="16" spans="1:3" ht="15" customHeight="1" x14ac:dyDescent="0.2">
      <c r="B16" s="69" t="s">
        <v>33</v>
      </c>
      <c r="C16" s="33"/>
    </row>
    <row r="17" spans="1:3" ht="15" customHeight="1" x14ac:dyDescent="0.2">
      <c r="B17" s="69" t="s">
        <v>30</v>
      </c>
      <c r="C17" s="33"/>
    </row>
    <row r="18" spans="1:3" ht="15" customHeight="1" x14ac:dyDescent="0.2">
      <c r="B18" s="69" t="s">
        <v>31</v>
      </c>
      <c r="C18" s="33"/>
    </row>
    <row r="19" spans="1:3" ht="15" customHeight="1" x14ac:dyDescent="0.2">
      <c r="B19" s="69" t="s">
        <v>29</v>
      </c>
      <c r="C19" s="33"/>
    </row>
    <row r="20" spans="1:3" ht="15" customHeight="1" x14ac:dyDescent="0.2">
      <c r="B20" s="69" t="s">
        <v>34</v>
      </c>
      <c r="C20" s="97">
        <f>1-frac_rice-frac_wheat-frac_maize</f>
        <v>1</v>
      </c>
    </row>
    <row r="21" spans="1:3" ht="15" customHeight="1" x14ac:dyDescent="0.2">
      <c r="B21" s="96"/>
    </row>
    <row r="22" spans="1:3" ht="15" customHeight="1" x14ac:dyDescent="0.2">
      <c r="A22" s="96" t="s">
        <v>12</v>
      </c>
    </row>
    <row r="23" spans="1:3" ht="15" customHeight="1" x14ac:dyDescent="0.2">
      <c r="B23" s="7" t="s">
        <v>45</v>
      </c>
      <c r="C23" s="33"/>
    </row>
    <row r="24" spans="1:3" ht="15" customHeight="1" x14ac:dyDescent="0.2">
      <c r="B24" s="7" t="s">
        <v>46</v>
      </c>
      <c r="C24" s="33"/>
    </row>
    <row r="25" spans="1:3" ht="15" customHeight="1" x14ac:dyDescent="0.2">
      <c r="B25" s="7" t="s">
        <v>47</v>
      </c>
      <c r="C25" s="33"/>
    </row>
    <row r="26" spans="1:3" ht="15" customHeight="1" x14ac:dyDescent="0.2">
      <c r="B26" s="7" t="s">
        <v>48</v>
      </c>
      <c r="C26" s="33"/>
    </row>
    <row r="27" spans="1:3" ht="15" customHeight="1" x14ac:dyDescent="0.2">
      <c r="B27" s="7"/>
      <c r="C27" s="7"/>
    </row>
    <row r="28" spans="1:3" ht="15" customHeight="1" x14ac:dyDescent="0.2">
      <c r="A28" s="96" t="s">
        <v>22</v>
      </c>
      <c r="B28" s="7"/>
      <c r="C28" s="7"/>
    </row>
    <row r="29" spans="1:3" ht="14.25" customHeight="1" x14ac:dyDescent="0.2">
      <c r="B29" s="15" t="s">
        <v>27</v>
      </c>
      <c r="C29" s="42"/>
    </row>
    <row r="30" spans="1:3" ht="14.25" customHeight="1" x14ac:dyDescent="0.2">
      <c r="B30" s="15" t="s">
        <v>63</v>
      </c>
      <c r="C30" s="42"/>
    </row>
    <row r="31" spans="1:3" ht="14.25" customHeight="1" x14ac:dyDescent="0.2">
      <c r="B31" s="15" t="s">
        <v>10</v>
      </c>
      <c r="C31" s="42"/>
    </row>
    <row r="32" spans="1:3" ht="14.25" customHeight="1" x14ac:dyDescent="0.2">
      <c r="B32" s="15" t="s">
        <v>11</v>
      </c>
      <c r="C32" s="42"/>
    </row>
    <row r="33" spans="1:5" ht="13.15" customHeight="1" x14ac:dyDescent="0.2">
      <c r="B33" s="16" t="s">
        <v>60</v>
      </c>
      <c r="C33" s="98">
        <f>SUM(C29:C32)</f>
        <v>0</v>
      </c>
    </row>
    <row r="34" spans="1:5" ht="15" customHeight="1" x14ac:dyDescent="0.2"/>
    <row r="35" spans="1:5" ht="15" customHeight="1" x14ac:dyDescent="0.2">
      <c r="A35" s="52" t="s">
        <v>20</v>
      </c>
    </row>
    <row r="36" spans="1:5" ht="15" customHeight="1" x14ac:dyDescent="0.2">
      <c r="A36" s="96" t="s">
        <v>37</v>
      </c>
      <c r="B36" s="69"/>
    </row>
    <row r="37" spans="1:5" ht="15" customHeight="1" x14ac:dyDescent="0.2">
      <c r="B37" s="65" t="s">
        <v>38</v>
      </c>
      <c r="C37" s="94"/>
    </row>
    <row r="38" spans="1:5" ht="15" customHeight="1" x14ac:dyDescent="0.2">
      <c r="B38" s="65" t="s">
        <v>35</v>
      </c>
      <c r="C38" s="94"/>
      <c r="D38" s="5"/>
      <c r="E38" s="6"/>
    </row>
    <row r="39" spans="1:5" ht="15" customHeight="1" x14ac:dyDescent="0.2">
      <c r="B39" s="65" t="s">
        <v>61</v>
      </c>
      <c r="C39" s="94"/>
      <c r="D39" s="5"/>
      <c r="E39" s="5"/>
    </row>
    <row r="40" spans="1:5" ht="15" customHeight="1" x14ac:dyDescent="0.2">
      <c r="B40" s="65" t="s">
        <v>36</v>
      </c>
      <c r="C40" s="94"/>
    </row>
    <row r="41" spans="1:5" ht="15" customHeight="1" x14ac:dyDescent="0.2">
      <c r="B41" s="65" t="s">
        <v>32</v>
      </c>
      <c r="C41" s="33"/>
    </row>
    <row r="42" spans="1:5" ht="15" customHeight="1" x14ac:dyDescent="0.2">
      <c r="B42" s="65" t="s">
        <v>57</v>
      </c>
      <c r="C42" s="94"/>
    </row>
    <row r="43" spans="1:5" ht="15.75" customHeight="1" x14ac:dyDescent="0.2">
      <c r="D43" s="5"/>
    </row>
    <row r="44" spans="1:5" ht="15.75" customHeight="1" x14ac:dyDescent="0.2">
      <c r="A44" s="96" t="s">
        <v>21</v>
      </c>
      <c r="D44" s="5"/>
    </row>
    <row r="45" spans="1:5" ht="15.75" customHeight="1" x14ac:dyDescent="0.2">
      <c r="B45" s="65" t="s">
        <v>52</v>
      </c>
      <c r="C45" s="33"/>
      <c r="D45" s="5"/>
    </row>
    <row r="46" spans="1:5" ht="15.75" customHeight="1" x14ac:dyDescent="0.2">
      <c r="B46" s="65" t="s">
        <v>51</v>
      </c>
      <c r="C46" s="33"/>
      <c r="D46" s="5"/>
    </row>
    <row r="47" spans="1:5" ht="15.75" customHeight="1" x14ac:dyDescent="0.2">
      <c r="B47" s="65" t="s">
        <v>59</v>
      </c>
      <c r="C47" s="33"/>
      <c r="D47" s="5"/>
      <c r="E47" s="6"/>
    </row>
    <row r="48" spans="1:5" ht="15" customHeight="1" x14ac:dyDescent="0.2">
      <c r="B48" s="65" t="s">
        <v>58</v>
      </c>
      <c r="C48" s="97">
        <f>1-preterm_SGA-preterm_AGA-term_SGA</f>
        <v>1</v>
      </c>
      <c r="D48" s="5"/>
      <c r="E48" s="5"/>
    </row>
    <row r="49" spans="1:4" ht="15.75" customHeight="1" x14ac:dyDescent="0.2">
      <c r="D49" s="5"/>
    </row>
    <row r="50" spans="1:4" ht="15.75" customHeight="1" x14ac:dyDescent="0.2">
      <c r="A50" s="96" t="s">
        <v>25</v>
      </c>
      <c r="D50" s="5"/>
    </row>
    <row r="51" spans="1:4" ht="15.75" customHeight="1" x14ac:dyDescent="0.2">
      <c r="B51" s="65" t="s">
        <v>17</v>
      </c>
      <c r="C51" s="35"/>
      <c r="D51" s="5"/>
    </row>
    <row r="52" spans="1:4" ht="15" customHeight="1" x14ac:dyDescent="0.2">
      <c r="B52" s="65" t="s">
        <v>13</v>
      </c>
      <c r="C52" s="35"/>
    </row>
    <row r="53" spans="1:4" ht="15.75" customHeight="1" x14ac:dyDescent="0.2">
      <c r="B53" s="65" t="s">
        <v>16</v>
      </c>
      <c r="C53" s="35"/>
    </row>
    <row r="54" spans="1:4" ht="15.75" customHeight="1" x14ac:dyDescent="0.2">
      <c r="B54" s="65" t="s">
        <v>14</v>
      </c>
      <c r="C54" s="35"/>
    </row>
    <row r="55" spans="1:4" ht="15.75" customHeight="1" x14ac:dyDescent="0.2">
      <c r="B55" s="65" t="s">
        <v>15</v>
      </c>
      <c r="C55" s="35"/>
    </row>
    <row r="57" spans="1:4" ht="15.75" customHeight="1" x14ac:dyDescent="0.2">
      <c r="A57" s="96" t="s">
        <v>39</v>
      </c>
    </row>
    <row r="58" spans="1:4" ht="15.75" customHeight="1" x14ac:dyDescent="0.2">
      <c r="B58" s="69" t="s">
        <v>42</v>
      </c>
      <c r="C58" s="32"/>
    </row>
    <row r="59" spans="1:4" ht="15.75" customHeight="1" x14ac:dyDescent="0.2">
      <c r="B59" s="65" t="s">
        <v>40</v>
      </c>
      <c r="C59" s="32"/>
    </row>
    <row r="60" spans="1:4" ht="15.75" customHeight="1" x14ac:dyDescent="0.2">
      <c r="B60" s="65" t="s">
        <v>54</v>
      </c>
      <c r="C60" s="32"/>
    </row>
    <row r="61" spans="1:4" ht="15.75" customHeight="1" x14ac:dyDescent="0.2">
      <c r="B61" s="65" t="s">
        <v>53</v>
      </c>
      <c r="C61" s="32"/>
    </row>
    <row r="62" spans="1:4" ht="15.75" customHeight="1" x14ac:dyDescent="0.2">
      <c r="B62" s="65" t="s">
        <v>64</v>
      </c>
      <c r="C62" s="32"/>
    </row>
    <row r="63" spans="1:4" ht="15.75" customHeight="1" x14ac:dyDescent="0.2">
      <c r="A63" s="52"/>
    </row>
  </sheetData>
  <sheetProtection algorithmName="SHA-512" hashValue="b+JowsaLLPCC7YEeeOAhKpIu8uFNPfnDwyPfDnrhylLj1F+b54bHm3CBOsrG1Dv0zPmLFrBMNBfP0i990CywQA==" saltValue="9KXJk70JbjUiM/eYRCM3C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2578125" defaultRowHeight="15.75" customHeight="1" x14ac:dyDescent="0.2"/>
  <cols>
    <col min="1" max="1" width="56" style="69" customWidth="1"/>
    <col min="2" max="2" width="20" style="96" customWidth="1"/>
    <col min="3" max="3" width="20.42578125" style="96" customWidth="1"/>
    <col min="4" max="4" width="20.140625" style="96" customWidth="1"/>
    <col min="5" max="5" width="36.28515625" style="96" bestFit="1" customWidth="1"/>
    <col min="6" max="6" width="23" style="96" bestFit="1" customWidth="1"/>
    <col min="7" max="7" width="22.7109375" style="96" bestFit="1" customWidth="1"/>
    <col min="8" max="12" width="14.42578125" style="96" customWidth="1"/>
    <col min="13" max="16384" width="14.42578125" style="96"/>
  </cols>
  <sheetData>
    <row r="1" spans="1:7" ht="26.45" customHeight="1" x14ac:dyDescent="0.2">
      <c r="A1" s="70" t="s">
        <v>163</v>
      </c>
      <c r="B1" s="29" t="str">
        <f>"Cobertura de referencia ("&amp;start_year&amp;")"</f>
        <v>Cobertura de referencia (2021)</v>
      </c>
      <c r="C1" s="29" t="s">
        <v>194</v>
      </c>
      <c r="D1" s="29" t="s">
        <v>195</v>
      </c>
      <c r="E1" s="29" t="s">
        <v>168</v>
      </c>
      <c r="F1" s="29" t="s">
        <v>187</v>
      </c>
      <c r="G1" s="29" t="s">
        <v>186</v>
      </c>
    </row>
    <row r="2" spans="1:7" ht="15.75" customHeight="1" x14ac:dyDescent="0.2">
      <c r="A2" s="69" t="s">
        <v>165</v>
      </c>
      <c r="B2" s="43"/>
      <c r="C2" s="43">
        <v>0.95</v>
      </c>
      <c r="D2" s="86"/>
      <c r="E2" s="86" t="s">
        <v>183</v>
      </c>
      <c r="F2" s="43">
        <v>1</v>
      </c>
      <c r="G2" s="43">
        <v>1</v>
      </c>
    </row>
    <row r="3" spans="1:7" ht="15.75" customHeight="1" x14ac:dyDescent="0.2">
      <c r="A3" s="69" t="s">
        <v>166</v>
      </c>
      <c r="B3" s="43"/>
      <c r="C3" s="43">
        <v>0.95</v>
      </c>
      <c r="D3" s="86"/>
      <c r="E3" s="86" t="s">
        <v>183</v>
      </c>
      <c r="F3" s="43">
        <v>1</v>
      </c>
      <c r="G3" s="43">
        <v>1</v>
      </c>
    </row>
    <row r="4" spans="1:7" ht="15.75" customHeight="1" x14ac:dyDescent="0.2">
      <c r="A4" s="69" t="s">
        <v>167</v>
      </c>
      <c r="B4" s="43"/>
      <c r="C4" s="43">
        <v>0.95</v>
      </c>
      <c r="D4" s="86"/>
      <c r="E4" s="86" t="s">
        <v>183</v>
      </c>
      <c r="F4" s="43">
        <v>1</v>
      </c>
      <c r="G4" s="43">
        <v>1</v>
      </c>
    </row>
    <row r="5" spans="1:7" ht="15.75" customHeight="1" x14ac:dyDescent="0.2">
      <c r="A5" s="69" t="s">
        <v>169</v>
      </c>
      <c r="B5" s="43"/>
      <c r="C5" s="43">
        <v>0.95</v>
      </c>
      <c r="D5" s="86"/>
      <c r="E5" s="86" t="s">
        <v>183</v>
      </c>
      <c r="F5" s="43">
        <v>1</v>
      </c>
      <c r="G5" s="43">
        <v>1</v>
      </c>
    </row>
    <row r="6" spans="1:7" ht="15.75" customHeight="1" x14ac:dyDescent="0.2">
      <c r="A6" s="69" t="s">
        <v>170</v>
      </c>
      <c r="B6" s="43"/>
      <c r="C6" s="43">
        <v>0.95</v>
      </c>
      <c r="D6" s="86"/>
      <c r="E6" s="86" t="s">
        <v>183</v>
      </c>
      <c r="F6" s="43">
        <v>1</v>
      </c>
      <c r="G6" s="43">
        <v>1</v>
      </c>
    </row>
    <row r="7" spans="1:7" ht="15.75" customHeight="1" x14ac:dyDescent="0.2">
      <c r="A7" s="69" t="s">
        <v>171</v>
      </c>
      <c r="B7" s="43"/>
      <c r="C7" s="43">
        <v>0.95</v>
      </c>
      <c r="D7" s="86"/>
      <c r="E7" s="86" t="s">
        <v>183</v>
      </c>
      <c r="F7" s="43">
        <v>1</v>
      </c>
      <c r="G7" s="43">
        <v>1</v>
      </c>
    </row>
    <row r="8" spans="1:7" ht="15.75" customHeight="1" x14ac:dyDescent="0.2">
      <c r="A8" s="69" t="s">
        <v>172</v>
      </c>
      <c r="B8" s="43"/>
      <c r="C8" s="43">
        <v>0.95</v>
      </c>
      <c r="D8" s="86"/>
      <c r="E8" s="86" t="s">
        <v>183</v>
      </c>
      <c r="F8" s="43">
        <v>1</v>
      </c>
      <c r="G8" s="43">
        <v>1</v>
      </c>
    </row>
    <row r="9" spans="1:7" ht="15.75" customHeight="1" x14ac:dyDescent="0.2">
      <c r="A9" s="69" t="s">
        <v>173</v>
      </c>
      <c r="B9" s="43"/>
      <c r="C9" s="43">
        <v>0.95</v>
      </c>
      <c r="D9" s="86"/>
      <c r="E9" s="86" t="s">
        <v>183</v>
      </c>
      <c r="F9" s="43">
        <v>1</v>
      </c>
      <c r="G9" s="43">
        <v>1</v>
      </c>
    </row>
    <row r="10" spans="1:7" ht="15.75" customHeight="1" x14ac:dyDescent="0.2">
      <c r="A10" s="65" t="s">
        <v>174</v>
      </c>
      <c r="B10" s="43"/>
      <c r="C10" s="43">
        <v>0.95</v>
      </c>
      <c r="D10" s="86"/>
      <c r="E10" s="86" t="s">
        <v>183</v>
      </c>
      <c r="F10" s="43">
        <v>1</v>
      </c>
      <c r="G10" s="43">
        <v>1</v>
      </c>
    </row>
    <row r="11" spans="1:7" ht="15.75" customHeight="1" x14ac:dyDescent="0.2">
      <c r="A11" s="65" t="s">
        <v>175</v>
      </c>
      <c r="B11" s="43"/>
      <c r="C11" s="43">
        <v>0.95</v>
      </c>
      <c r="D11" s="86"/>
      <c r="E11" s="86" t="s">
        <v>183</v>
      </c>
      <c r="F11" s="43">
        <v>1</v>
      </c>
      <c r="G11" s="43">
        <v>1</v>
      </c>
    </row>
    <row r="12" spans="1:7" ht="15.75" customHeight="1" x14ac:dyDescent="0.2">
      <c r="A12" s="65" t="s">
        <v>176</v>
      </c>
      <c r="B12" s="43"/>
      <c r="C12" s="43">
        <v>0.95</v>
      </c>
      <c r="D12" s="86"/>
      <c r="E12" s="86" t="s">
        <v>183</v>
      </c>
      <c r="F12" s="43">
        <v>1</v>
      </c>
      <c r="G12" s="43">
        <v>1</v>
      </c>
    </row>
    <row r="13" spans="1:7" ht="15.75" customHeight="1" x14ac:dyDescent="0.2">
      <c r="A13" s="65" t="s">
        <v>177</v>
      </c>
      <c r="B13" s="43"/>
      <c r="C13" s="43">
        <v>0.95</v>
      </c>
      <c r="D13" s="86"/>
      <c r="E13" s="86" t="s">
        <v>183</v>
      </c>
      <c r="F13" s="43">
        <v>1</v>
      </c>
      <c r="G13" s="43">
        <v>1</v>
      </c>
    </row>
    <row r="14" spans="1:7" ht="15.75" customHeight="1" x14ac:dyDescent="0.2">
      <c r="A14" s="69" t="s">
        <v>178</v>
      </c>
      <c r="B14" s="43"/>
      <c r="C14" s="43">
        <v>0.95</v>
      </c>
      <c r="D14" s="86"/>
      <c r="E14" s="86" t="s">
        <v>183</v>
      </c>
      <c r="F14" s="43">
        <v>1</v>
      </c>
      <c r="G14" s="43">
        <v>1</v>
      </c>
    </row>
    <row r="15" spans="1:7" ht="15.75" customHeight="1" x14ac:dyDescent="0.2">
      <c r="A15" s="69" t="s">
        <v>179</v>
      </c>
      <c r="B15" s="43"/>
      <c r="C15" s="43">
        <v>0.95</v>
      </c>
      <c r="D15" s="86"/>
      <c r="E15" s="86" t="s">
        <v>183</v>
      </c>
      <c r="F15" s="43">
        <v>1</v>
      </c>
      <c r="G15" s="43">
        <v>1</v>
      </c>
    </row>
    <row r="16" spans="1:7" ht="15.75" customHeight="1" x14ac:dyDescent="0.2">
      <c r="A16" s="69" t="s">
        <v>180</v>
      </c>
      <c r="B16" s="43"/>
      <c r="C16" s="43">
        <v>0.95</v>
      </c>
      <c r="D16" s="86"/>
      <c r="E16" s="86" t="s">
        <v>183</v>
      </c>
      <c r="F16" s="43">
        <v>1</v>
      </c>
      <c r="G16" s="43">
        <v>1</v>
      </c>
    </row>
    <row r="17" spans="1:7" ht="15.75" customHeight="1" x14ac:dyDescent="0.2">
      <c r="A17" s="69" t="s">
        <v>181</v>
      </c>
      <c r="B17" s="43"/>
      <c r="C17" s="43">
        <v>0.95</v>
      </c>
      <c r="D17" s="86"/>
      <c r="E17" s="86" t="s">
        <v>183</v>
      </c>
      <c r="F17" s="43">
        <v>1</v>
      </c>
      <c r="G17" s="43">
        <v>1</v>
      </c>
    </row>
    <row r="18" spans="1:7" ht="15.95" customHeight="1" x14ac:dyDescent="0.2">
      <c r="A18" s="69" t="s">
        <v>151</v>
      </c>
      <c r="B18" s="43"/>
      <c r="C18" s="43">
        <v>0.95</v>
      </c>
      <c r="D18" s="86"/>
      <c r="E18" s="86" t="s">
        <v>183</v>
      </c>
      <c r="F18" s="43">
        <v>1</v>
      </c>
      <c r="G18" s="43">
        <v>1</v>
      </c>
    </row>
    <row r="19" spans="1:7" ht="15.75" customHeight="1" x14ac:dyDescent="0.2">
      <c r="A19" s="69" t="s">
        <v>152</v>
      </c>
      <c r="B19" s="43"/>
      <c r="C19" s="43">
        <v>0.95</v>
      </c>
      <c r="D19" s="86"/>
      <c r="E19" s="86" t="s">
        <v>183</v>
      </c>
      <c r="F19" s="43">
        <v>1</v>
      </c>
      <c r="G19" s="43">
        <v>1</v>
      </c>
    </row>
    <row r="20" spans="1:7" ht="15.75" customHeight="1" x14ac:dyDescent="0.2">
      <c r="A20" s="69" t="s">
        <v>153</v>
      </c>
      <c r="B20" s="43"/>
      <c r="C20" s="43">
        <v>0.95</v>
      </c>
      <c r="D20" s="86"/>
      <c r="E20" s="86" t="s">
        <v>183</v>
      </c>
      <c r="F20" s="43">
        <v>1</v>
      </c>
      <c r="G20" s="43">
        <v>1</v>
      </c>
    </row>
    <row r="21" spans="1:7" ht="15.75" customHeight="1" x14ac:dyDescent="0.2">
      <c r="A21" s="69" t="s">
        <v>182</v>
      </c>
      <c r="B21" s="43"/>
      <c r="C21" s="43">
        <v>0.95</v>
      </c>
      <c r="D21" s="86"/>
      <c r="E21" s="86" t="s">
        <v>183</v>
      </c>
      <c r="F21" s="43">
        <v>1</v>
      </c>
      <c r="G21" s="43">
        <v>1</v>
      </c>
    </row>
    <row r="22" spans="1:7" ht="15.75" customHeight="1" x14ac:dyDescent="0.2">
      <c r="A22" s="69" t="s">
        <v>184</v>
      </c>
      <c r="B22" s="43"/>
      <c r="C22" s="43">
        <v>0.95</v>
      </c>
      <c r="D22" s="86"/>
      <c r="E22" s="86" t="s">
        <v>183</v>
      </c>
      <c r="F22" s="43">
        <v>1</v>
      </c>
      <c r="G22" s="43">
        <v>1</v>
      </c>
    </row>
    <row r="23" spans="1:7" ht="15.75" customHeight="1" x14ac:dyDescent="0.2">
      <c r="A23" s="69" t="s">
        <v>185</v>
      </c>
      <c r="B23" s="43"/>
      <c r="C23" s="43">
        <v>0.95</v>
      </c>
      <c r="D23" s="86"/>
      <c r="E23" s="86" t="s">
        <v>183</v>
      </c>
      <c r="F23" s="43">
        <v>1</v>
      </c>
      <c r="G23" s="43">
        <v>1</v>
      </c>
    </row>
    <row r="24" spans="1:7" ht="15.75" customHeight="1" x14ac:dyDescent="0.2">
      <c r="A24" s="69" t="s">
        <v>188</v>
      </c>
      <c r="B24" s="43"/>
      <c r="C24" s="43">
        <v>0.95</v>
      </c>
      <c r="D24" s="86"/>
      <c r="E24" s="86" t="s">
        <v>183</v>
      </c>
      <c r="F24" s="43">
        <v>1</v>
      </c>
      <c r="G24" s="43">
        <v>1</v>
      </c>
    </row>
    <row r="25" spans="1:7" ht="15.75" customHeight="1" x14ac:dyDescent="0.2">
      <c r="A25" s="69" t="s">
        <v>189</v>
      </c>
      <c r="B25" s="43"/>
      <c r="C25" s="43">
        <v>0.95</v>
      </c>
      <c r="D25" s="86"/>
      <c r="E25" s="86" t="s">
        <v>183</v>
      </c>
      <c r="F25" s="43">
        <v>1</v>
      </c>
      <c r="G25" s="43">
        <v>1</v>
      </c>
    </row>
    <row r="26" spans="1:7" ht="15.75" customHeight="1" x14ac:dyDescent="0.2">
      <c r="A26" s="69" t="s">
        <v>190</v>
      </c>
      <c r="B26" s="43"/>
      <c r="C26" s="43">
        <v>0.95</v>
      </c>
      <c r="D26" s="86"/>
      <c r="E26" s="86" t="s">
        <v>183</v>
      </c>
      <c r="F26" s="43">
        <v>1</v>
      </c>
      <c r="G26" s="43">
        <v>1</v>
      </c>
    </row>
    <row r="27" spans="1:7" ht="15.75" customHeight="1" x14ac:dyDescent="0.2">
      <c r="A27" s="69" t="s">
        <v>191</v>
      </c>
      <c r="B27" s="43"/>
      <c r="C27" s="43">
        <v>0.95</v>
      </c>
      <c r="D27" s="86"/>
      <c r="E27" s="86" t="s">
        <v>183</v>
      </c>
      <c r="F27" s="43">
        <v>1</v>
      </c>
      <c r="G27" s="43">
        <v>1</v>
      </c>
    </row>
    <row r="28" spans="1:7" ht="15.75" customHeight="1" x14ac:dyDescent="0.2">
      <c r="A28" s="69" t="s">
        <v>192</v>
      </c>
      <c r="B28" s="43"/>
      <c r="C28" s="43">
        <v>0.95</v>
      </c>
      <c r="D28" s="86"/>
      <c r="E28" s="86" t="s">
        <v>183</v>
      </c>
      <c r="F28" s="43">
        <v>1</v>
      </c>
      <c r="G28" s="43">
        <v>1</v>
      </c>
    </row>
    <row r="29" spans="1:7" ht="15.75" customHeight="1" x14ac:dyDescent="0.2">
      <c r="A29" s="69" t="s">
        <v>193</v>
      </c>
      <c r="B29" s="43"/>
      <c r="C29" s="43">
        <v>0.95</v>
      </c>
      <c r="D29" s="86"/>
      <c r="E29" s="86" t="s">
        <v>183</v>
      </c>
      <c r="F29" s="43">
        <v>1</v>
      </c>
      <c r="G29" s="43">
        <v>1</v>
      </c>
    </row>
    <row r="30" spans="1:7" ht="15.75" customHeight="1" x14ac:dyDescent="0.2">
      <c r="A30" s="69" t="s">
        <v>204</v>
      </c>
      <c r="B30" s="43"/>
      <c r="C30" s="43">
        <v>0.95</v>
      </c>
      <c r="D30" s="86"/>
      <c r="E30" s="86" t="s">
        <v>183</v>
      </c>
      <c r="F30" s="43">
        <v>1</v>
      </c>
      <c r="G30" s="43">
        <v>1</v>
      </c>
    </row>
    <row r="31" spans="1:7" ht="15.75" customHeight="1" x14ac:dyDescent="0.2">
      <c r="A31" s="69" t="s">
        <v>164</v>
      </c>
      <c r="B31" s="43"/>
      <c r="C31" s="43">
        <v>0.95</v>
      </c>
      <c r="D31" s="86"/>
      <c r="E31" s="86" t="s">
        <v>183</v>
      </c>
      <c r="F31" s="43">
        <v>1</v>
      </c>
      <c r="G31" s="43">
        <v>1</v>
      </c>
    </row>
    <row r="32" spans="1:7" ht="15.75" customHeight="1" x14ac:dyDescent="0.2">
      <c r="A32" s="69" t="s">
        <v>196</v>
      </c>
      <c r="B32" s="43"/>
      <c r="C32" s="43">
        <v>0.95</v>
      </c>
      <c r="D32" s="86"/>
      <c r="E32" s="86" t="s">
        <v>183</v>
      </c>
      <c r="F32" s="43">
        <v>1</v>
      </c>
      <c r="G32" s="43">
        <v>1</v>
      </c>
    </row>
    <row r="33" spans="1:7" ht="15.75" customHeight="1" x14ac:dyDescent="0.2">
      <c r="A33" s="69" t="s">
        <v>197</v>
      </c>
      <c r="B33" s="43"/>
      <c r="C33" s="43">
        <v>0.95</v>
      </c>
      <c r="D33" s="86"/>
      <c r="E33" s="86" t="s">
        <v>183</v>
      </c>
      <c r="F33" s="43">
        <v>1</v>
      </c>
      <c r="G33" s="43">
        <v>1</v>
      </c>
    </row>
    <row r="34" spans="1:7" ht="15.75" customHeight="1" x14ac:dyDescent="0.2">
      <c r="A34" s="69" t="s">
        <v>198</v>
      </c>
      <c r="B34" s="43"/>
      <c r="C34" s="43">
        <v>0.95</v>
      </c>
      <c r="D34" s="86"/>
      <c r="E34" s="86" t="s">
        <v>183</v>
      </c>
      <c r="F34" s="43">
        <v>1</v>
      </c>
      <c r="G34" s="43">
        <v>1</v>
      </c>
    </row>
    <row r="35" spans="1:7" ht="15.75" customHeight="1" x14ac:dyDescent="0.2">
      <c r="A35" s="69" t="s">
        <v>199</v>
      </c>
      <c r="B35" s="43"/>
      <c r="C35" s="43">
        <v>0.95</v>
      </c>
      <c r="D35" s="86"/>
      <c r="E35" s="86" t="s">
        <v>183</v>
      </c>
      <c r="F35" s="43">
        <v>1</v>
      </c>
      <c r="G35" s="43">
        <v>1</v>
      </c>
    </row>
    <row r="36" spans="1:7" ht="15.75" customHeight="1" x14ac:dyDescent="0.2">
      <c r="A36" s="69" t="s">
        <v>200</v>
      </c>
      <c r="B36" s="43"/>
      <c r="C36" s="43">
        <v>0.95</v>
      </c>
      <c r="D36" s="86"/>
      <c r="E36" s="86" t="s">
        <v>183</v>
      </c>
      <c r="F36" s="43">
        <v>1</v>
      </c>
      <c r="G36" s="43">
        <v>1</v>
      </c>
    </row>
    <row r="37" spans="1:7" ht="15.75" customHeight="1" x14ac:dyDescent="0.2">
      <c r="A37" s="69" t="s">
        <v>201</v>
      </c>
      <c r="B37" s="43"/>
      <c r="C37" s="43">
        <v>0.95</v>
      </c>
      <c r="D37" s="86"/>
      <c r="E37" s="86" t="s">
        <v>183</v>
      </c>
      <c r="F37" s="43">
        <v>1</v>
      </c>
      <c r="G37" s="43">
        <v>1</v>
      </c>
    </row>
    <row r="38" spans="1:7" ht="15.75" customHeight="1" x14ac:dyDescent="0.2">
      <c r="A38" s="69" t="s">
        <v>202</v>
      </c>
      <c r="B38" s="43"/>
      <c r="C38" s="43">
        <v>0.95</v>
      </c>
      <c r="D38" s="86"/>
      <c r="E38" s="86" t="s">
        <v>183</v>
      </c>
      <c r="F38" s="43">
        <v>1</v>
      </c>
      <c r="G38" s="43">
        <v>1</v>
      </c>
    </row>
    <row r="39" spans="1:7" ht="15.75" customHeight="1" x14ac:dyDescent="0.2">
      <c r="A39" s="69" t="s">
        <v>203</v>
      </c>
      <c r="B39" s="43"/>
      <c r="C39" s="43">
        <v>0.95</v>
      </c>
      <c r="D39" s="86"/>
      <c r="E39" s="86" t="s">
        <v>183</v>
      </c>
      <c r="F39" s="43">
        <v>1</v>
      </c>
      <c r="G39" s="43">
        <v>1</v>
      </c>
    </row>
  </sheetData>
  <sheetProtection algorithmName="SHA-512" hashValue="0Le3ywd7SQBfUd5K2ENGw74y4hCIBIMnsHXiZS9N3NWvgJ6uU+uyx9Q+84Q0JFy2/l5UQwE3lfqVsF2EnaeG3A==" saltValue="Zz50u8yA2VieMPGyd0/CM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69" bestFit="1" customWidth="1"/>
    <col min="2" max="2" width="47.85546875" style="96" customWidth="1"/>
    <col min="3" max="3" width="42.42578125" style="96" customWidth="1"/>
    <col min="4" max="8" width="11.42578125" style="96" customWidth="1"/>
    <col min="9" max="16384" width="11.42578125" style="96"/>
  </cols>
  <sheetData>
    <row r="1" spans="1:3" x14ac:dyDescent="0.2">
      <c r="A1" s="52" t="s">
        <v>163</v>
      </c>
      <c r="B1" s="52" t="s">
        <v>205</v>
      </c>
      <c r="C1" s="52" t="s">
        <v>206</v>
      </c>
    </row>
    <row r="2" spans="1:3" x14ac:dyDescent="0.2">
      <c r="A2" s="44" t="s">
        <v>178</v>
      </c>
      <c r="B2" s="42" t="s">
        <v>191</v>
      </c>
      <c r="C2" s="42"/>
    </row>
    <row r="3" spans="1:3" x14ac:dyDescent="0.2">
      <c r="A3" s="44" t="s">
        <v>179</v>
      </c>
      <c r="B3" s="42" t="s">
        <v>191</v>
      </c>
      <c r="C3" s="42"/>
    </row>
    <row r="4" spans="1:3" x14ac:dyDescent="0.2">
      <c r="A4" s="44" t="s">
        <v>193</v>
      </c>
      <c r="B4" s="42" t="s">
        <v>184</v>
      </c>
      <c r="C4" s="42"/>
    </row>
    <row r="5" spans="1:3" x14ac:dyDescent="0.2">
      <c r="A5" s="44" t="s">
        <v>190</v>
      </c>
      <c r="B5" s="42" t="s">
        <v>184</v>
      </c>
      <c r="C5" s="42"/>
    </row>
    <row r="6" spans="1:3" x14ac:dyDescent="0.2">
      <c r="A6" s="44"/>
      <c r="B6" s="45"/>
      <c r="C6" s="45"/>
    </row>
    <row r="7" spans="1:3" x14ac:dyDescent="0.2">
      <c r="A7" s="44"/>
      <c r="B7" s="45"/>
      <c r="C7" s="45"/>
    </row>
    <row r="8" spans="1:3" x14ac:dyDescent="0.2">
      <c r="A8" s="44"/>
      <c r="B8" s="45"/>
      <c r="C8" s="45"/>
    </row>
    <row r="9" spans="1:3" x14ac:dyDescent="0.2">
      <c r="A9" s="44"/>
      <c r="B9" s="45"/>
      <c r="C9" s="45"/>
    </row>
    <row r="10" spans="1:3" x14ac:dyDescent="0.2">
      <c r="A10" s="44"/>
      <c r="B10" s="45"/>
      <c r="C10" s="45"/>
    </row>
    <row r="11" spans="1:3" x14ac:dyDescent="0.2">
      <c r="A11" s="46"/>
      <c r="B11" s="45"/>
      <c r="C11" s="45"/>
    </row>
    <row r="12" spans="1:3" x14ac:dyDescent="0.2">
      <c r="A12" s="46"/>
      <c r="B12" s="45"/>
      <c r="C12" s="45"/>
    </row>
    <row r="13" spans="1:3" x14ac:dyDescent="0.2">
      <c r="A13" s="46"/>
      <c r="B13" s="45"/>
      <c r="C13" s="45"/>
    </row>
    <row r="14" spans="1:3" x14ac:dyDescent="0.2">
      <c r="A14" s="46"/>
      <c r="B14" s="45"/>
      <c r="C14" s="45"/>
    </row>
    <row r="15" spans="1:3" x14ac:dyDescent="0.2">
      <c r="A15" s="46"/>
      <c r="B15" s="45"/>
      <c r="C15" s="45"/>
    </row>
    <row r="16" spans="1:3" x14ac:dyDescent="0.2">
      <c r="A16" s="46"/>
      <c r="B16" s="45"/>
      <c r="C16" s="45"/>
    </row>
    <row r="17" spans="1:3" x14ac:dyDescent="0.2">
      <c r="A17" s="46"/>
      <c r="B17" s="45"/>
      <c r="C17" s="45"/>
    </row>
    <row r="18" spans="1:3" x14ac:dyDescent="0.2">
      <c r="A18" s="46"/>
      <c r="B18" s="45"/>
      <c r="C18" s="45"/>
    </row>
    <row r="19" spans="1:3" x14ac:dyDescent="0.2">
      <c r="A19" s="44"/>
      <c r="B19" s="45"/>
      <c r="C19" s="45"/>
    </row>
    <row r="20" spans="1:3" x14ac:dyDescent="0.2">
      <c r="A20" s="44"/>
      <c r="B20" s="45"/>
      <c r="C20" s="45"/>
    </row>
  </sheetData>
  <sheetProtection algorithmName="SHA-512" hashValue="pmB+frFCJTE/Mq1kC/M3lckP+58Ws+sqRfWTz3fnStGpCX4G2tvrO7crRUQZX/ozLaxn7yxmr+NKmdKq3m4HEQ==" saltValue="CKga7d3UYwfSPC/zXNa86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96" customWidth="1"/>
    <col min="2" max="6" width="11.42578125" style="96" customWidth="1"/>
    <col min="7" max="16384" width="11.42578125" style="96"/>
  </cols>
  <sheetData>
    <row r="1" spans="1:1" x14ac:dyDescent="0.2">
      <c r="A1" s="52" t="s">
        <v>163</v>
      </c>
    </row>
    <row r="2" spans="1:1" x14ac:dyDescent="0.2">
      <c r="A2" s="23" t="s">
        <v>170</v>
      </c>
    </row>
    <row r="3" spans="1:1" x14ac:dyDescent="0.2">
      <c r="A3" s="23" t="s">
        <v>180</v>
      </c>
    </row>
    <row r="4" spans="1:1" x14ac:dyDescent="0.2">
      <c r="A4" s="23" t="s">
        <v>185</v>
      </c>
    </row>
    <row r="5" spans="1:1" x14ac:dyDescent="0.2">
      <c r="A5" s="23" t="s">
        <v>197</v>
      </c>
    </row>
    <row r="6" spans="1:1" x14ac:dyDescent="0.2">
      <c r="A6" s="23" t="s">
        <v>198</v>
      </c>
    </row>
    <row r="7" spans="1:1" x14ac:dyDescent="0.2">
      <c r="A7" s="23" t="s">
        <v>199</v>
      </c>
    </row>
    <row r="8" spans="1:1" x14ac:dyDescent="0.2">
      <c r="A8" s="23" t="s">
        <v>200</v>
      </c>
    </row>
    <row r="9" spans="1:1" x14ac:dyDescent="0.2">
      <c r="A9" s="23" t="s">
        <v>201</v>
      </c>
    </row>
    <row r="10" spans="1:1" x14ac:dyDescent="0.2">
      <c r="A10" s="23"/>
    </row>
    <row r="11" spans="1:1" x14ac:dyDescent="0.2">
      <c r="A11" s="23"/>
    </row>
    <row r="12" spans="1:1" x14ac:dyDescent="0.2">
      <c r="A12" s="23"/>
    </row>
    <row r="13" spans="1:1" x14ac:dyDescent="0.2">
      <c r="A13" s="23"/>
    </row>
    <row r="14" spans="1:1" x14ac:dyDescent="0.2">
      <c r="A14" s="23"/>
    </row>
    <row r="15" spans="1:1" x14ac:dyDescent="0.2">
      <c r="A15" s="23"/>
    </row>
    <row r="16" spans="1:1" x14ac:dyDescent="0.2">
      <c r="A16" s="23"/>
    </row>
    <row r="17" spans="1:1" x14ac:dyDescent="0.2">
      <c r="A17" s="23"/>
    </row>
    <row r="18" spans="1:1" x14ac:dyDescent="0.2">
      <c r="A18" s="23"/>
    </row>
    <row r="19" spans="1:1" x14ac:dyDescent="0.2">
      <c r="A19" s="23"/>
    </row>
  </sheetData>
  <sheetProtection algorithmName="SHA-512" hashValue="FQ3XGj9yDyH3Y75CCWEVAffCp6paZJzumnZ9xPKmgXhqisp+dh1IHzPor7SQVR6TpCw7Lx05wpqQfONxj27aeA==" saltValue="u6vkDieXg2aUk2OnvBlKT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78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78" t="s">
        <v>84</v>
      </c>
      <c r="B2" s="13">
        <f>'Entradas de población-año base'!C51</f>
        <v>0</v>
      </c>
      <c r="C2" s="13">
        <f>'Entradas de población-año base'!C52</f>
        <v>0</v>
      </c>
      <c r="D2" s="13">
        <f>'Entradas de población-año base'!C53</f>
        <v>0</v>
      </c>
      <c r="E2" s="13">
        <f>'Entradas de población-año base'!C54</f>
        <v>0</v>
      </c>
      <c r="F2" s="13">
        <f>'Entradas de población-año base'!C55</f>
        <v>0</v>
      </c>
    </row>
    <row r="3" spans="1:6" ht="15.75" customHeight="1" x14ac:dyDescent="0.2">
      <c r="A3" s="78" t="s">
        <v>6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">
      <c r="A4" s="78" t="s">
        <v>207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VfectRXfXIymvnFUPHyyUpfLryuCdIjzeF/tVtTZs7l4E28QuG9Rf6PHwrue2WN+7W4fZBNaf4v8A5KsnYnN2A==" saltValue="Mg7z5dUV4xV2F1TskC9h0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52" t="s">
        <v>209</v>
      </c>
      <c r="B1" s="70" t="s">
        <v>163</v>
      </c>
      <c r="C1" s="52" t="s">
        <v>78</v>
      </c>
      <c r="D1" s="52" t="s">
        <v>74</v>
      </c>
      <c r="E1" s="52" t="s">
        <v>77</v>
      </c>
      <c r="F1" s="52" t="s">
        <v>75</v>
      </c>
      <c r="G1" s="52" t="s">
        <v>76</v>
      </c>
      <c r="H1" s="52" t="s">
        <v>113</v>
      </c>
      <c r="I1" s="52" t="s">
        <v>114</v>
      </c>
      <c r="J1" s="52" t="s">
        <v>115</v>
      </c>
      <c r="K1" s="52" t="s">
        <v>116</v>
      </c>
      <c r="L1" s="52" t="s">
        <v>68</v>
      </c>
      <c r="M1" s="52" t="s">
        <v>69</v>
      </c>
      <c r="N1" s="52" t="s">
        <v>70</v>
      </c>
      <c r="O1" s="52" t="s">
        <v>71</v>
      </c>
    </row>
    <row r="2" spans="1:15" ht="15.75" customHeight="1" x14ac:dyDescent="0.2">
      <c r="A2" s="52" t="s">
        <v>83</v>
      </c>
      <c r="B2" s="69" t="s">
        <v>167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">
      <c r="B5" s="69" t="s">
        <v>184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">
      <c r="B6" s="69" t="s">
        <v>190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">
      <c r="B7" s="17" t="s">
        <v>192</v>
      </c>
      <c r="C7" s="47">
        <f>diarrhoea_1mo*frac_diarrhea_severe</f>
        <v>0</v>
      </c>
      <c r="D7" s="47">
        <f>diarrhoea_1_5mo*frac_diarrhea_severe</f>
        <v>0</v>
      </c>
      <c r="E7" s="47">
        <f>diarrhoea_6_11mo*frac_diarrhea_severe</f>
        <v>0</v>
      </c>
      <c r="F7" s="47">
        <f>diarrhoea_12_23mo*frac_diarrhea_severe</f>
        <v>0</v>
      </c>
      <c r="G7" s="47">
        <f>diarrhoea_24_59mo*frac_diarrhea_severe</f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">
      <c r="B8" s="69" t="s">
        <v>193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">
      <c r="B9" s="69" t="s">
        <v>204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">
      <c r="B10" s="69" t="s">
        <v>164</v>
      </c>
      <c r="C10" s="47">
        <v>0</v>
      </c>
      <c r="D10" s="47">
        <f>IF(ISBLANK(comm_deliv), frac_children_health_facility,1)</f>
        <v>0</v>
      </c>
      <c r="E10" s="47">
        <f>IF(ISBLANK(comm_deliv), frac_children_health_facility,1)</f>
        <v>0</v>
      </c>
      <c r="F10" s="47">
        <f>IF(ISBLANK(comm_deliv), frac_children_health_facility,1)</f>
        <v>0</v>
      </c>
      <c r="G10" s="47">
        <f>IF(ISBLANK(comm_deliv), frac_children_health_facility,1)</f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">
      <c r="B11" s="69" t="s">
        <v>196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">
      <c r="B12" s="17" t="s">
        <v>202</v>
      </c>
      <c r="C12" s="47">
        <f>diarrhoea_1mo*frac_diarrhea_severe</f>
        <v>0</v>
      </c>
      <c r="D12" s="47">
        <f>diarrhoea_1_5mo*frac_diarrhea_severe</f>
        <v>0</v>
      </c>
      <c r="E12" s="47">
        <f>diarrhoea_6_11mo*frac_diarrhea_severe</f>
        <v>0</v>
      </c>
      <c r="F12" s="47">
        <f>diarrhoea_12_23mo*frac_diarrhea_severe</f>
        <v>0</v>
      </c>
      <c r="G12" s="47">
        <f>diarrhoea_24_59mo*frac_diarrhea_severe</f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">
      <c r="B13" s="69" t="s">
        <v>203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">
      <c r="B14" s="17"/>
    </row>
    <row r="15" spans="1:15" ht="15.75" customHeight="1" x14ac:dyDescent="0.2">
      <c r="A15" s="52" t="s">
        <v>104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">
      <c r="A16" s="52"/>
      <c r="B16" s="69" t="s">
        <v>166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</v>
      </c>
      <c r="I18" s="47">
        <f>frac_PW_health_facility</f>
        <v>0</v>
      </c>
      <c r="J18" s="47">
        <f>frac_PW_health_facility</f>
        <v>0</v>
      </c>
      <c r="K18" s="47">
        <f>frac_PW_health_facility</f>
        <v>0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</v>
      </c>
      <c r="I19" s="47">
        <f>frac_malaria_risk</f>
        <v>0</v>
      </c>
      <c r="J19" s="47">
        <f>frac_malaria_risk</f>
        <v>0</v>
      </c>
      <c r="K19" s="47">
        <f>frac_malaria_risk</f>
        <v>0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">
      <c r="B20" s="69" t="s">
        <v>188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">
      <c r="B21" s="69" t="s">
        <v>189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">
      <c r="B22" s="17" t="s">
        <v>191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">
      <c r="B23" s="17"/>
    </row>
    <row r="24" spans="1:15" ht="15.75" customHeight="1" x14ac:dyDescent="0.2">
      <c r="A24" s="52" t="s">
        <v>211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</v>
      </c>
      <c r="M24" s="47">
        <f>famplan_unmet_need</f>
        <v>0</v>
      </c>
      <c r="N24" s="47">
        <f>famplan_unmet_need</f>
        <v>0</v>
      </c>
      <c r="O24" s="47">
        <f>famplan_unmet_need</f>
        <v>0</v>
      </c>
    </row>
    <row r="25" spans="1:15" ht="15.75" customHeight="1" x14ac:dyDescent="0.2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0.3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</v>
      </c>
      <c r="M28" s="47">
        <v>0</v>
      </c>
      <c r="N28" s="47">
        <v>0</v>
      </c>
      <c r="O28" s="47">
        <v>0</v>
      </c>
    </row>
    <row r="29" spans="1:15" ht="15.75" customHeight="1" x14ac:dyDescent="0.2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">
      <c r="A30" s="52" t="s">
        <v>210</v>
      </c>
      <c r="B30" s="69" t="s">
        <v>171</v>
      </c>
      <c r="C30" s="47">
        <v>0</v>
      </c>
      <c r="D30" s="47">
        <v>0</v>
      </c>
      <c r="E30" s="47">
        <f t="shared" ref="E30:O30" si="0">frac_maize</f>
        <v>0</v>
      </c>
      <c r="F30" s="47">
        <f t="shared" si="0"/>
        <v>0</v>
      </c>
      <c r="G30" s="47">
        <f t="shared" si="0"/>
        <v>0</v>
      </c>
      <c r="H30" s="47">
        <f t="shared" si="0"/>
        <v>0</v>
      </c>
      <c r="I30" s="47">
        <f t="shared" si="0"/>
        <v>0</v>
      </c>
      <c r="J30" s="47">
        <f t="shared" si="0"/>
        <v>0</v>
      </c>
      <c r="K30" s="47">
        <f t="shared" si="0"/>
        <v>0</v>
      </c>
      <c r="L30" s="47">
        <f t="shared" si="0"/>
        <v>0</v>
      </c>
      <c r="M30" s="47">
        <f t="shared" si="0"/>
        <v>0</v>
      </c>
      <c r="N30" s="47">
        <f t="shared" si="0"/>
        <v>0</v>
      </c>
      <c r="O30" s="47">
        <f t="shared" si="0"/>
        <v>0</v>
      </c>
    </row>
    <row r="31" spans="1:15" ht="15.75" customHeight="1" x14ac:dyDescent="0.2">
      <c r="B31" s="69" t="s">
        <v>172</v>
      </c>
      <c r="C31" s="47">
        <v>0</v>
      </c>
      <c r="D31" s="47">
        <v>0</v>
      </c>
      <c r="E31" s="47">
        <f t="shared" ref="E31:O31" si="1">frac_rice</f>
        <v>0</v>
      </c>
      <c r="F31" s="47">
        <f t="shared" si="1"/>
        <v>0</v>
      </c>
      <c r="G31" s="47">
        <f t="shared" si="1"/>
        <v>0</v>
      </c>
      <c r="H31" s="47">
        <f t="shared" si="1"/>
        <v>0</v>
      </c>
      <c r="I31" s="47">
        <f t="shared" si="1"/>
        <v>0</v>
      </c>
      <c r="J31" s="47">
        <f t="shared" si="1"/>
        <v>0</v>
      </c>
      <c r="K31" s="47">
        <f t="shared" si="1"/>
        <v>0</v>
      </c>
      <c r="L31" s="47">
        <f t="shared" si="1"/>
        <v>0</v>
      </c>
      <c r="M31" s="47">
        <f t="shared" si="1"/>
        <v>0</v>
      </c>
      <c r="N31" s="47">
        <f t="shared" si="1"/>
        <v>0</v>
      </c>
      <c r="O31" s="47">
        <f t="shared" si="1"/>
        <v>0</v>
      </c>
    </row>
    <row r="32" spans="1:15" ht="15.75" customHeight="1" x14ac:dyDescent="0.2">
      <c r="B32" s="69" t="s">
        <v>173</v>
      </c>
      <c r="C32" s="47">
        <v>0</v>
      </c>
      <c r="D32" s="47">
        <v>0</v>
      </c>
      <c r="E32" s="47">
        <f t="shared" ref="E32:O32" si="2">frac_wheat</f>
        <v>0</v>
      </c>
      <c r="F32" s="47">
        <f t="shared" si="2"/>
        <v>0</v>
      </c>
      <c r="G32" s="47">
        <f t="shared" si="2"/>
        <v>0</v>
      </c>
      <c r="H32" s="47">
        <f t="shared" si="2"/>
        <v>0</v>
      </c>
      <c r="I32" s="47">
        <f t="shared" si="2"/>
        <v>0</v>
      </c>
      <c r="J32" s="47">
        <f t="shared" si="2"/>
        <v>0</v>
      </c>
      <c r="K32" s="47">
        <f t="shared" si="2"/>
        <v>0</v>
      </c>
      <c r="L32" s="47">
        <f t="shared" si="2"/>
        <v>0</v>
      </c>
      <c r="M32" s="47">
        <f t="shared" si="2"/>
        <v>0</v>
      </c>
      <c r="N32" s="47">
        <f t="shared" si="2"/>
        <v>0</v>
      </c>
      <c r="O32" s="47">
        <f t="shared" si="2"/>
        <v>0</v>
      </c>
    </row>
    <row r="33" spans="2:15" ht="15.75" customHeight="1" x14ac:dyDescent="0.2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">
      <c r="B34" s="69" t="s">
        <v>185</v>
      </c>
      <c r="C34" s="47">
        <f t="shared" ref="C34:O34" si="3">frac_malaria_risk</f>
        <v>0</v>
      </c>
      <c r="D34" s="47">
        <f t="shared" si="3"/>
        <v>0</v>
      </c>
      <c r="E34" s="47">
        <f t="shared" si="3"/>
        <v>0</v>
      </c>
      <c r="F34" s="47">
        <f t="shared" si="3"/>
        <v>0</v>
      </c>
      <c r="G34" s="47">
        <f t="shared" si="3"/>
        <v>0</v>
      </c>
      <c r="H34" s="47">
        <f t="shared" si="3"/>
        <v>0</v>
      </c>
      <c r="I34" s="47">
        <f t="shared" si="3"/>
        <v>0</v>
      </c>
      <c r="J34" s="47">
        <f t="shared" si="3"/>
        <v>0</v>
      </c>
      <c r="K34" s="47">
        <f t="shared" si="3"/>
        <v>0</v>
      </c>
      <c r="L34" s="47">
        <f t="shared" si="3"/>
        <v>0</v>
      </c>
      <c r="M34" s="47">
        <f t="shared" si="3"/>
        <v>0</v>
      </c>
      <c r="N34" s="47">
        <f t="shared" si="3"/>
        <v>0</v>
      </c>
      <c r="O34" s="47">
        <f t="shared" si="3"/>
        <v>0</v>
      </c>
    </row>
    <row r="35" spans="2:15" ht="15.75" customHeight="1" x14ac:dyDescent="0.2">
      <c r="B35" s="17" t="s">
        <v>197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">
      <c r="B36" s="17" t="s">
        <v>198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">
      <c r="B37" s="17" t="s">
        <v>199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">
      <c r="B38" s="17" t="s">
        <v>200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">
      <c r="B39" s="17" t="s">
        <v>201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">
      <c r="B40" s="17"/>
    </row>
  </sheetData>
  <sheetProtection algorithmName="SHA-512" hashValue="EeAPnX5sQT34Nvwg09E8dlueryxOy+R/eqgCjW5mb7gZM4PqqgKt/7agpoNpjz4QMCstNqHPmvEmXuK1NbBBSw==" saltValue="F6vZGr8G7eRJm3/jzZxm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96" t="s">
        <v>183</v>
      </c>
    </row>
    <row r="2" spans="1:1" x14ac:dyDescent="0.2">
      <c r="A2" s="96" t="s">
        <v>213</v>
      </c>
    </row>
    <row r="3" spans="1:1" x14ac:dyDescent="0.2">
      <c r="A3" s="96" t="s">
        <v>212</v>
      </c>
    </row>
    <row r="4" spans="1:1" x14ac:dyDescent="0.2">
      <c r="A4" s="96" t="s">
        <v>214</v>
      </c>
    </row>
  </sheetData>
  <sheetProtection algorithmName="SHA-512" hashValue="knsWRQo/qZ9vU0pebHaeIdoLWuXL3nkACg0jdBhEz4aSx72tJ3VnHUNaMZe9irVoGguGjXsTz7Eb34ErT/N37w==" saltValue="5pPU1tDh833v1G3S9VFNl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96" customWidth="1"/>
    <col min="2" max="2" width="12.42578125" style="96" customWidth="1"/>
    <col min="3" max="4" width="11.42578125" style="96" customWidth="1"/>
    <col min="5" max="5" width="17.42578125" style="96" customWidth="1"/>
    <col min="6" max="10" width="11.42578125" style="96" customWidth="1"/>
    <col min="11" max="16384" width="11.42578125" style="96"/>
  </cols>
  <sheetData>
    <row r="1" spans="1:5" x14ac:dyDescent="0.2">
      <c r="A1" s="52" t="s">
        <v>223</v>
      </c>
      <c r="B1" s="52" t="s">
        <v>216</v>
      </c>
      <c r="C1" s="52" t="s">
        <v>227</v>
      </c>
      <c r="D1" s="52" t="s">
        <v>145</v>
      </c>
      <c r="E1" s="52" t="s">
        <v>225</v>
      </c>
    </row>
    <row r="2" spans="1:5" ht="13.9" customHeight="1" x14ac:dyDescent="0.2">
      <c r="A2" s="18" t="s">
        <v>215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9" customHeight="1" x14ac:dyDescent="0.2">
      <c r="A3" s="18" t="s">
        <v>222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9" customHeight="1" x14ac:dyDescent="0.2">
      <c r="A4" s="18" t="s">
        <v>217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9" customHeight="1" x14ac:dyDescent="0.2">
      <c r="A5" s="18" t="s">
        <v>221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9" customHeight="1" x14ac:dyDescent="0.2">
      <c r="A6" s="18" t="s">
        <v>220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9" customHeight="1" x14ac:dyDescent="0.2">
      <c r="A7" s="18" t="s">
        <v>224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9" customHeight="1" x14ac:dyDescent="0.2">
      <c r="A8" s="18" t="s">
        <v>226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9" customHeight="1" x14ac:dyDescent="0.2">
      <c r="A9" s="18" t="s">
        <v>218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9" customHeight="1" x14ac:dyDescent="0.2">
      <c r="A10" s="18" t="s">
        <v>219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2qDct5fjkyDWZfNlTHz+QaMmRtBhUw5GQVj6b7f9ogJsTn+LNGH8CUFT8ZKK/waBwZqdXh4AdsOV7hXroNd97w==" saltValue="gv236uf/WMElGWRXB/Ajr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51" bestFit="1" customWidth="1"/>
    <col min="2" max="2" width="58.85546875" style="51" bestFit="1" customWidth="1"/>
    <col min="3" max="3" width="9.42578125" style="51" bestFit="1" customWidth="1"/>
    <col min="4" max="4" width="11.140625" style="51" bestFit="1" customWidth="1"/>
    <col min="5" max="5" width="12" style="51" bestFit="1" customWidth="1"/>
    <col min="6" max="7" width="13.140625" style="51" bestFit="1" customWidth="1"/>
    <col min="8" max="11" width="15.28515625" style="51" bestFit="1" customWidth="1"/>
    <col min="12" max="15" width="16.85546875" style="51" bestFit="1" customWidth="1"/>
    <col min="16" max="20" width="16.140625" style="51" customWidth="1"/>
    <col min="21" max="16384" width="16.140625" style="51"/>
  </cols>
  <sheetData>
    <row r="1" spans="1:15" ht="15.75" customHeight="1" x14ac:dyDescent="0.25">
      <c r="A1" s="52" t="s">
        <v>209</v>
      </c>
      <c r="B1" s="70" t="s">
        <v>163</v>
      </c>
      <c r="C1" s="52" t="s">
        <v>78</v>
      </c>
      <c r="D1" s="52" t="s">
        <v>74</v>
      </c>
      <c r="E1" s="52" t="s">
        <v>77</v>
      </c>
      <c r="F1" s="52" t="s">
        <v>75</v>
      </c>
      <c r="G1" s="52" t="s">
        <v>76</v>
      </c>
      <c r="H1" s="52" t="s">
        <v>113</v>
      </c>
      <c r="I1" s="52" t="s">
        <v>114</v>
      </c>
      <c r="J1" s="52" t="s">
        <v>115</v>
      </c>
      <c r="K1" s="52" t="s">
        <v>116</v>
      </c>
      <c r="L1" s="52" t="s">
        <v>68</v>
      </c>
      <c r="M1" s="52" t="s">
        <v>69</v>
      </c>
      <c r="N1" s="52" t="s">
        <v>70</v>
      </c>
      <c r="O1" s="52" t="s">
        <v>71</v>
      </c>
    </row>
    <row r="2" spans="1:15" ht="15.75" customHeight="1" x14ac:dyDescent="0.25">
      <c r="A2" s="52" t="s">
        <v>83</v>
      </c>
      <c r="B2" s="69" t="s">
        <v>167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25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25">
      <c r="B4" s="69" t="s">
        <v>151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25">
      <c r="B5" s="69" t="s">
        <v>152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25">
      <c r="B6" s="69" t="s">
        <v>153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25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25">
      <c r="B8" s="69" t="s">
        <v>184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25">
      <c r="B9" s="69" t="s">
        <v>190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25">
      <c r="B10" s="69" t="s">
        <v>192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25">
      <c r="B11" s="69" t="s">
        <v>193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25">
      <c r="B12" s="69" t="s">
        <v>204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25">
      <c r="B13" s="69" t="s">
        <v>164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25">
      <c r="B14" s="69" t="s">
        <v>196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25">
      <c r="B15" s="69" t="s">
        <v>202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25">
      <c r="B16" s="69" t="s">
        <v>203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25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25">
      <c r="A18" s="52" t="s">
        <v>104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25">
      <c r="A19" s="52"/>
      <c r="B19" s="69" t="s">
        <v>166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25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25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25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25">
      <c r="B23" s="69" t="s">
        <v>188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25">
      <c r="B24" s="69" t="s">
        <v>189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25">
      <c r="B25" s="69" t="s">
        <v>191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25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149999999999999" customHeight="1" x14ac:dyDescent="0.25">
      <c r="A27" s="52" t="s">
        <v>211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25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25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25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25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25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25">
      <c r="A33" s="52" t="s">
        <v>210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25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25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25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25">
      <c r="B37" s="69" t="s">
        <v>185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25">
      <c r="B38" s="69" t="s">
        <v>197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25">
      <c r="B39" s="69" t="s">
        <v>198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25">
      <c r="B40" s="69" t="s">
        <v>199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25">
      <c r="B41" s="69" t="s">
        <v>200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25">
      <c r="B42" s="69" t="s">
        <v>201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ylkK5OLhWsmQlvkvH1xCw5uaAj/yiK84uOAJJYQc1ECUH3/cVLFnbOnCIN3scRCZh1+AQL96IUGzWBwKbrxzLg==" saltValue="Weimz5TOw6lidXUpA4Rrd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109375" defaultRowHeight="12.75" x14ac:dyDescent="0.2"/>
  <cols>
    <col min="1" max="1" width="58.85546875" style="96" bestFit="1" customWidth="1"/>
    <col min="2" max="2" width="8.7109375" style="96" bestFit="1" customWidth="1"/>
    <col min="3" max="3" width="8.85546875" style="96" bestFit="1" customWidth="1"/>
    <col min="4" max="4" width="18.28515625" style="96" bestFit="1" customWidth="1"/>
    <col min="5" max="5" width="17.42578125" style="96" bestFit="1" customWidth="1"/>
    <col min="6" max="6" width="13.5703125" style="96" bestFit="1" customWidth="1"/>
    <col min="7" max="7" width="9.7109375" style="96" bestFit="1" customWidth="1"/>
    <col min="8" max="8" width="8.85546875" style="96" bestFit="1" customWidth="1"/>
    <col min="9" max="9" width="14.7109375" style="96" bestFit="1" customWidth="1"/>
    <col min="10" max="10" width="15.28515625" style="96" bestFit="1" customWidth="1"/>
    <col min="11" max="15" width="12.7109375" style="96" customWidth="1"/>
    <col min="16" max="16384" width="12.7109375" style="96"/>
  </cols>
  <sheetData>
    <row r="1" spans="1:11" x14ac:dyDescent="0.2">
      <c r="A1" s="52" t="s">
        <v>163</v>
      </c>
      <c r="B1" s="96" t="s">
        <v>230</v>
      </c>
      <c r="C1" s="96" t="s">
        <v>105</v>
      </c>
      <c r="D1" s="96" t="s">
        <v>231</v>
      </c>
      <c r="E1" s="96" t="s">
        <v>232</v>
      </c>
      <c r="F1" s="96" t="s">
        <v>123</v>
      </c>
      <c r="G1" s="96" t="s">
        <v>84</v>
      </c>
      <c r="H1" s="96" t="s">
        <v>37</v>
      </c>
      <c r="I1" s="96" t="s">
        <v>229</v>
      </c>
      <c r="J1" s="96" t="s">
        <v>22</v>
      </c>
      <c r="K1" s="96" t="s">
        <v>228</v>
      </c>
    </row>
    <row r="2" spans="1:11" x14ac:dyDescent="0.2">
      <c r="A2" s="69" t="s">
        <v>165</v>
      </c>
      <c r="B2" s="82"/>
      <c r="C2" s="82"/>
      <c r="D2" s="82"/>
      <c r="E2" s="82"/>
      <c r="F2" s="82"/>
      <c r="G2" s="82"/>
      <c r="H2" s="82"/>
      <c r="I2" s="82" t="s">
        <v>5</v>
      </c>
      <c r="J2" s="82"/>
      <c r="K2" s="82"/>
    </row>
    <row r="3" spans="1:11" x14ac:dyDescent="0.2">
      <c r="A3" s="69" t="s">
        <v>166</v>
      </c>
      <c r="B3" s="82"/>
      <c r="C3" s="82"/>
      <c r="D3" s="82"/>
      <c r="E3" s="82"/>
      <c r="F3" s="82"/>
      <c r="G3" s="82"/>
      <c r="H3" s="82" t="s">
        <v>5</v>
      </c>
      <c r="I3" s="82"/>
      <c r="J3" s="82"/>
      <c r="K3" s="82"/>
    </row>
    <row r="4" spans="1:11" x14ac:dyDescent="0.2">
      <c r="A4" s="69" t="s">
        <v>167</v>
      </c>
      <c r="B4" s="82"/>
      <c r="C4" s="82"/>
      <c r="D4" s="82" t="s">
        <v>5</v>
      </c>
      <c r="E4" s="82"/>
      <c r="F4" s="82"/>
      <c r="G4" s="82"/>
      <c r="H4" s="82"/>
      <c r="I4" s="82"/>
      <c r="J4" s="82"/>
      <c r="K4" s="82"/>
    </row>
    <row r="5" spans="1:11" x14ac:dyDescent="0.2">
      <c r="A5" s="69" t="s">
        <v>169</v>
      </c>
      <c r="B5" s="82"/>
      <c r="C5" s="82" t="s">
        <v>5</v>
      </c>
      <c r="D5" s="82"/>
      <c r="E5" s="82"/>
      <c r="F5" s="82"/>
      <c r="G5" s="82"/>
      <c r="H5" s="82"/>
      <c r="I5" s="82"/>
      <c r="J5" s="82"/>
      <c r="K5" s="82"/>
    </row>
    <row r="6" spans="1:11" x14ac:dyDescent="0.2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5</v>
      </c>
      <c r="K6" s="82" t="s">
        <v>5</v>
      </c>
    </row>
    <row r="7" spans="1:11" x14ac:dyDescent="0.2">
      <c r="A7" s="69" t="s">
        <v>171</v>
      </c>
      <c r="B7" s="82"/>
      <c r="C7" s="82" t="s">
        <v>5</v>
      </c>
      <c r="D7" s="82"/>
      <c r="E7" s="82"/>
      <c r="F7" s="82"/>
      <c r="G7" s="82"/>
      <c r="H7" s="82" t="s">
        <v>5</v>
      </c>
      <c r="I7" s="82"/>
      <c r="J7" s="82"/>
      <c r="K7" s="82"/>
    </row>
    <row r="8" spans="1:11" x14ac:dyDescent="0.2">
      <c r="A8" s="69" t="s">
        <v>172</v>
      </c>
      <c r="B8" s="82"/>
      <c r="C8" s="82" t="s">
        <v>5</v>
      </c>
      <c r="D8" s="82"/>
      <c r="E8" s="82"/>
      <c r="F8" s="82"/>
      <c r="G8" s="82"/>
      <c r="H8" s="82" t="s">
        <v>5</v>
      </c>
      <c r="I8" s="82"/>
      <c r="J8" s="82"/>
      <c r="K8" s="82"/>
    </row>
    <row r="9" spans="1:11" x14ac:dyDescent="0.2">
      <c r="A9" s="69" t="s">
        <v>173</v>
      </c>
      <c r="B9" s="82"/>
      <c r="C9" s="82" t="s">
        <v>5</v>
      </c>
      <c r="D9" s="82"/>
      <c r="E9" s="82"/>
      <c r="F9" s="82"/>
      <c r="G9" s="82"/>
      <c r="H9" s="82" t="s">
        <v>5</v>
      </c>
      <c r="I9" s="82"/>
      <c r="J9" s="82"/>
      <c r="K9" s="82"/>
    </row>
    <row r="10" spans="1:11" x14ac:dyDescent="0.2">
      <c r="A10" s="65" t="s">
        <v>174</v>
      </c>
      <c r="B10" s="82"/>
      <c r="C10" s="82" t="s">
        <v>5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">
      <c r="A11" s="65" t="s">
        <v>175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">
      <c r="A12" s="65" t="s">
        <v>176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">
      <c r="A13" s="65" t="s">
        <v>177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">
      <c r="A14" s="69" t="s">
        <v>178</v>
      </c>
      <c r="B14" s="82"/>
      <c r="C14" s="82" t="s">
        <v>5</v>
      </c>
      <c r="D14" s="82"/>
      <c r="E14" s="82"/>
      <c r="F14" s="82"/>
      <c r="G14" s="82"/>
      <c r="H14" s="82"/>
      <c r="I14" s="82" t="s">
        <v>5</v>
      </c>
      <c r="J14" s="82"/>
      <c r="K14" s="82"/>
    </row>
    <row r="15" spans="1:11" x14ac:dyDescent="0.2">
      <c r="A15" s="69" t="s">
        <v>179</v>
      </c>
      <c r="B15" s="82"/>
      <c r="C15" s="82" t="s">
        <v>5</v>
      </c>
      <c r="D15" s="82"/>
      <c r="E15" s="82"/>
      <c r="F15" s="82"/>
      <c r="G15" s="82"/>
      <c r="H15" s="82"/>
      <c r="I15" s="82" t="s">
        <v>5</v>
      </c>
      <c r="J15" s="82"/>
      <c r="K15" s="82"/>
    </row>
    <row r="16" spans="1:11" x14ac:dyDescent="0.2">
      <c r="A16" s="69" t="s">
        <v>180</v>
      </c>
      <c r="B16" s="82"/>
      <c r="C16" s="82" t="s">
        <v>5</v>
      </c>
      <c r="D16" s="82"/>
      <c r="E16" s="82"/>
      <c r="F16" s="82"/>
      <c r="G16" s="82"/>
      <c r="H16" s="82" t="s">
        <v>5</v>
      </c>
      <c r="I16" s="82" t="s">
        <v>5</v>
      </c>
      <c r="J16" s="82"/>
      <c r="K16" s="82"/>
    </row>
    <row r="17" spans="1:11" x14ac:dyDescent="0.2">
      <c r="A17" s="69" t="s">
        <v>181</v>
      </c>
      <c r="B17" s="82"/>
      <c r="C17" s="82" t="s">
        <v>5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">
      <c r="A18" s="69" t="s">
        <v>151</v>
      </c>
      <c r="B18" s="82" t="s">
        <v>5</v>
      </c>
      <c r="C18" s="82"/>
      <c r="D18" s="82"/>
      <c r="E18" s="82"/>
      <c r="F18" s="82" t="s">
        <v>5</v>
      </c>
      <c r="G18" s="82"/>
      <c r="H18" s="82"/>
      <c r="I18" s="82"/>
      <c r="J18" s="82"/>
      <c r="K18" s="82"/>
    </row>
    <row r="19" spans="1:11" x14ac:dyDescent="0.2">
      <c r="A19" s="69" t="s">
        <v>152</v>
      </c>
      <c r="B19" s="82" t="s">
        <v>5</v>
      </c>
      <c r="C19" s="82"/>
      <c r="D19" s="82"/>
      <c r="E19" s="82"/>
      <c r="F19" s="82" t="s">
        <v>5</v>
      </c>
      <c r="G19" s="82"/>
      <c r="H19" s="82"/>
      <c r="I19" s="82"/>
      <c r="J19" s="82"/>
      <c r="K19" s="82"/>
    </row>
    <row r="20" spans="1:11" x14ac:dyDescent="0.2">
      <c r="A20" s="69" t="s">
        <v>153</v>
      </c>
      <c r="B20" s="82" t="s">
        <v>5</v>
      </c>
      <c r="C20" s="82"/>
      <c r="D20" s="82"/>
      <c r="E20" s="82"/>
      <c r="F20" s="82" t="s">
        <v>5</v>
      </c>
      <c r="G20" s="82"/>
      <c r="H20" s="82"/>
      <c r="I20" s="82"/>
      <c r="J20" s="82"/>
      <c r="K20" s="82"/>
    </row>
    <row r="21" spans="1:11" x14ac:dyDescent="0.2">
      <c r="A21" s="69" t="s">
        <v>182</v>
      </c>
      <c r="B21" s="82"/>
      <c r="C21" s="82"/>
      <c r="D21" s="82"/>
      <c r="E21" s="82"/>
      <c r="F21" s="82"/>
      <c r="G21" s="82"/>
      <c r="H21" s="82" t="s">
        <v>5</v>
      </c>
      <c r="I21" s="82" t="s">
        <v>5</v>
      </c>
      <c r="J21" s="82"/>
      <c r="K21" s="82"/>
    </row>
    <row r="22" spans="1:11" x14ac:dyDescent="0.2">
      <c r="A22" s="69" t="s">
        <v>184</v>
      </c>
      <c r="B22" s="82" t="s">
        <v>5</v>
      </c>
      <c r="C22" s="82" t="s">
        <v>5</v>
      </c>
      <c r="D22" s="82" t="s">
        <v>5</v>
      </c>
      <c r="E22" s="82"/>
      <c r="F22" s="82"/>
      <c r="G22" s="82"/>
      <c r="H22" s="82"/>
      <c r="I22" s="82"/>
      <c r="J22" s="82"/>
      <c r="K22" s="82"/>
    </row>
    <row r="23" spans="1:11" x14ac:dyDescent="0.2">
      <c r="A23" s="69" t="s">
        <v>185</v>
      </c>
      <c r="B23" s="82"/>
      <c r="C23" s="82" t="s">
        <v>5</v>
      </c>
      <c r="D23" s="82"/>
      <c r="E23" s="82"/>
      <c r="F23" s="82"/>
      <c r="G23" s="82"/>
      <c r="H23" s="82"/>
      <c r="I23" s="82" t="s">
        <v>5</v>
      </c>
      <c r="J23" s="82"/>
      <c r="K23" s="82"/>
    </row>
    <row r="24" spans="1:11" x14ac:dyDescent="0.2">
      <c r="A24" s="69" t="s">
        <v>188</v>
      </c>
      <c r="B24" s="82"/>
      <c r="C24" s="82"/>
      <c r="D24" s="82"/>
      <c r="E24" s="82"/>
      <c r="F24" s="82"/>
      <c r="G24" s="82"/>
      <c r="H24" s="82" t="s">
        <v>5</v>
      </c>
      <c r="I24" s="82"/>
      <c r="J24" s="82"/>
      <c r="K24" s="82"/>
    </row>
    <row r="25" spans="1:11" x14ac:dyDescent="0.2">
      <c r="A25" s="69" t="s">
        <v>189</v>
      </c>
      <c r="B25" s="82"/>
      <c r="C25" s="82"/>
      <c r="D25" s="82"/>
      <c r="E25" s="82"/>
      <c r="F25" s="82"/>
      <c r="G25" s="82"/>
      <c r="H25" s="82" t="s">
        <v>5</v>
      </c>
      <c r="I25" s="82"/>
      <c r="J25" s="82"/>
      <c r="K25" s="82"/>
    </row>
    <row r="26" spans="1:11" x14ac:dyDescent="0.2">
      <c r="A26" s="69" t="s">
        <v>190</v>
      </c>
      <c r="B26" s="82"/>
      <c r="C26" s="82" t="s">
        <v>5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">
      <c r="A27" s="69" t="s">
        <v>191</v>
      </c>
      <c r="B27" s="82"/>
      <c r="C27" s="82" t="s">
        <v>5</v>
      </c>
      <c r="D27" s="82"/>
      <c r="E27" s="82"/>
      <c r="F27" s="82"/>
      <c r="G27" s="82"/>
      <c r="H27" s="82"/>
      <c r="I27" s="82" t="s">
        <v>5</v>
      </c>
      <c r="J27" s="82"/>
      <c r="K27" s="82"/>
    </row>
    <row r="28" spans="1:11" x14ac:dyDescent="0.2">
      <c r="A28" s="69" t="s">
        <v>192</v>
      </c>
      <c r="B28" s="82"/>
      <c r="C28" s="82"/>
      <c r="D28" s="82"/>
      <c r="E28" s="82"/>
      <c r="F28" s="82"/>
      <c r="G28" s="82"/>
      <c r="H28" s="82" t="s">
        <v>5</v>
      </c>
      <c r="I28" s="82"/>
      <c r="J28" s="82"/>
      <c r="K28" s="82"/>
    </row>
    <row r="29" spans="1:11" x14ac:dyDescent="0.2">
      <c r="A29" s="69" t="s">
        <v>193</v>
      </c>
      <c r="B29" s="82" t="s">
        <v>5</v>
      </c>
      <c r="C29" s="82"/>
      <c r="D29" s="82" t="s">
        <v>5</v>
      </c>
      <c r="E29" s="82"/>
      <c r="F29" s="82"/>
      <c r="G29" s="82"/>
      <c r="H29" s="82"/>
      <c r="I29" s="82"/>
      <c r="J29" s="82"/>
      <c r="K29" s="82"/>
    </row>
    <row r="30" spans="1:11" x14ac:dyDescent="0.2">
      <c r="A30" s="69" t="s">
        <v>204</v>
      </c>
      <c r="B30" s="82" t="s">
        <v>5</v>
      </c>
      <c r="C30" s="82" t="s">
        <v>5</v>
      </c>
      <c r="D30" s="82" t="s">
        <v>5</v>
      </c>
      <c r="E30" s="82"/>
      <c r="F30" s="82"/>
      <c r="G30" s="82"/>
      <c r="H30" s="82"/>
      <c r="I30" s="82"/>
      <c r="J30" s="82"/>
      <c r="K30" s="82"/>
    </row>
    <row r="31" spans="1:11" x14ac:dyDescent="0.2">
      <c r="A31" s="69" t="s">
        <v>164</v>
      </c>
      <c r="B31" s="82"/>
      <c r="C31" s="82"/>
      <c r="D31" s="82"/>
      <c r="E31" s="82" t="s">
        <v>5</v>
      </c>
      <c r="F31" s="82"/>
      <c r="G31" s="82"/>
      <c r="H31" s="82"/>
      <c r="I31" s="82"/>
      <c r="J31" s="82"/>
      <c r="K31" s="82"/>
    </row>
    <row r="32" spans="1:11" x14ac:dyDescent="0.2">
      <c r="A32" s="69" t="s">
        <v>196</v>
      </c>
      <c r="B32" s="82"/>
      <c r="C32" s="82"/>
      <c r="D32" s="82"/>
      <c r="E32" s="82"/>
      <c r="F32" s="82"/>
      <c r="G32" s="82" t="s">
        <v>5</v>
      </c>
      <c r="H32" s="82" t="s">
        <v>5</v>
      </c>
      <c r="I32" s="82"/>
      <c r="J32" s="82"/>
      <c r="K32" s="82"/>
    </row>
    <row r="33" spans="1:11" x14ac:dyDescent="0.2">
      <c r="A33" s="69" t="s">
        <v>197</v>
      </c>
      <c r="B33" s="82"/>
      <c r="C33" s="82"/>
      <c r="D33" s="82"/>
      <c r="E33" s="82"/>
      <c r="F33" s="82"/>
      <c r="G33" s="82" t="s">
        <v>5</v>
      </c>
      <c r="H33" s="82" t="s">
        <v>5</v>
      </c>
      <c r="I33" s="82"/>
      <c r="J33" s="82"/>
      <c r="K33" s="82"/>
    </row>
    <row r="34" spans="1:11" x14ac:dyDescent="0.2">
      <c r="A34" s="69" t="s">
        <v>198</v>
      </c>
      <c r="B34" s="82"/>
      <c r="C34" s="82"/>
      <c r="D34" s="82"/>
      <c r="E34" s="82"/>
      <c r="F34" s="82"/>
      <c r="G34" s="82" t="s">
        <v>5</v>
      </c>
      <c r="H34" s="82" t="s">
        <v>5</v>
      </c>
      <c r="I34" s="82"/>
      <c r="J34" s="82"/>
      <c r="K34" s="82"/>
    </row>
    <row r="35" spans="1:11" x14ac:dyDescent="0.2">
      <c r="A35" s="69" t="s">
        <v>199</v>
      </c>
      <c r="B35" s="82"/>
      <c r="C35" s="82"/>
      <c r="D35" s="82"/>
      <c r="E35" s="82"/>
      <c r="F35" s="82"/>
      <c r="G35" s="82" t="s">
        <v>5</v>
      </c>
      <c r="H35" s="82" t="s">
        <v>5</v>
      </c>
      <c r="I35" s="82"/>
      <c r="J35" s="82"/>
      <c r="K35" s="82"/>
    </row>
    <row r="36" spans="1:11" x14ac:dyDescent="0.2">
      <c r="A36" s="69" t="s">
        <v>200</v>
      </c>
      <c r="B36" s="82"/>
      <c r="C36" s="82"/>
      <c r="D36" s="82"/>
      <c r="E36" s="82"/>
      <c r="F36" s="82"/>
      <c r="G36" s="82" t="s">
        <v>5</v>
      </c>
      <c r="H36" s="82" t="s">
        <v>5</v>
      </c>
      <c r="I36" s="82"/>
      <c r="J36" s="82"/>
      <c r="K36" s="82"/>
    </row>
    <row r="37" spans="1:11" x14ac:dyDescent="0.2">
      <c r="A37" s="69" t="s">
        <v>201</v>
      </c>
      <c r="B37" s="82"/>
      <c r="C37" s="82"/>
      <c r="D37" s="82"/>
      <c r="E37" s="82"/>
      <c r="F37" s="82"/>
      <c r="G37" s="82" t="s">
        <v>5</v>
      </c>
      <c r="H37" s="82" t="s">
        <v>5</v>
      </c>
      <c r="I37" s="82"/>
      <c r="J37" s="82"/>
      <c r="K37" s="82"/>
    </row>
    <row r="38" spans="1:11" x14ac:dyDescent="0.2">
      <c r="A38" s="69" t="s">
        <v>202</v>
      </c>
      <c r="B38" s="82"/>
      <c r="C38" s="82"/>
      <c r="D38" s="82"/>
      <c r="E38" s="82"/>
      <c r="F38" s="82"/>
      <c r="G38" s="82"/>
      <c r="H38" s="82" t="s">
        <v>5</v>
      </c>
      <c r="I38" s="82"/>
      <c r="J38" s="82"/>
      <c r="K38" s="82"/>
    </row>
    <row r="39" spans="1:11" x14ac:dyDescent="0.2">
      <c r="A39" s="69" t="s">
        <v>203</v>
      </c>
      <c r="B39" s="82" t="s">
        <v>5</v>
      </c>
      <c r="C39" s="82"/>
      <c r="D39" s="82"/>
      <c r="E39" s="82"/>
      <c r="F39" s="82"/>
      <c r="G39" s="82" t="s">
        <v>5</v>
      </c>
      <c r="H39" s="82" t="s">
        <v>5</v>
      </c>
      <c r="I39" s="82"/>
      <c r="J39" s="82"/>
      <c r="K39" s="82"/>
    </row>
  </sheetData>
  <sheetProtection algorithmName="SHA-512" hashValue="Nl9tEd5RZR1cBQrT2JzGHuF9QnQaQjj9hOfZ9LYnJHMevr85BlsHahNSkGn6vPEreMqF7dTv3P+fLeCesqls4w==" saltValue="IwgWLnSix3CWe6GF5YyYV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96" bestFit="1" customWidth="1"/>
    <col min="2" max="2" width="8.7109375" style="96" bestFit="1" customWidth="1"/>
    <col min="3" max="3" width="8.85546875" style="96" bestFit="1" customWidth="1"/>
    <col min="4" max="4" width="18.28515625" style="96" bestFit="1" customWidth="1"/>
    <col min="5" max="5" width="17.42578125" style="96" bestFit="1" customWidth="1"/>
    <col min="6" max="6" width="13.5703125" style="96" bestFit="1" customWidth="1"/>
    <col min="7" max="7" width="9.7109375" style="96" bestFit="1" customWidth="1"/>
    <col min="8" max="8" width="8.85546875" style="96" bestFit="1" customWidth="1"/>
    <col min="9" max="9" width="14.7109375" style="96" bestFit="1" customWidth="1"/>
    <col min="10" max="10" width="15.28515625" style="96" bestFit="1" customWidth="1"/>
    <col min="11" max="15" width="12.7109375" style="96" customWidth="1"/>
    <col min="16" max="16384" width="12.7109375" style="96"/>
  </cols>
  <sheetData>
    <row r="1" spans="1:11" x14ac:dyDescent="0.2">
      <c r="A1" s="52" t="s">
        <v>233</v>
      </c>
      <c r="B1" s="96" t="s">
        <v>230</v>
      </c>
      <c r="C1" s="96" t="s">
        <v>105</v>
      </c>
      <c r="D1" s="96" t="s">
        <v>231</v>
      </c>
      <c r="E1" s="96" t="s">
        <v>232</v>
      </c>
      <c r="F1" s="96" t="s">
        <v>123</v>
      </c>
      <c r="G1" s="96" t="s">
        <v>84</v>
      </c>
      <c r="H1" s="96" t="s">
        <v>37</v>
      </c>
      <c r="I1" s="96" t="s">
        <v>229</v>
      </c>
      <c r="J1" s="96" t="s">
        <v>22</v>
      </c>
      <c r="K1" s="96" t="s">
        <v>228</v>
      </c>
    </row>
    <row r="2" spans="1:11" x14ac:dyDescent="0.2">
      <c r="A2" s="96" t="s">
        <v>78</v>
      </c>
      <c r="B2" s="82" t="s">
        <v>5</v>
      </c>
      <c r="C2" s="82" t="s">
        <v>5</v>
      </c>
      <c r="D2" s="82" t="s">
        <v>5</v>
      </c>
      <c r="E2" s="82" t="s">
        <v>5</v>
      </c>
      <c r="F2" s="82" t="s">
        <v>5</v>
      </c>
      <c r="G2" s="82" t="s">
        <v>5</v>
      </c>
      <c r="H2" s="82" t="s">
        <v>5</v>
      </c>
      <c r="I2" s="82"/>
      <c r="J2" s="82"/>
      <c r="K2" s="82"/>
    </row>
    <row r="3" spans="1:11" x14ac:dyDescent="0.2">
      <c r="A3" s="96" t="s">
        <v>74</v>
      </c>
      <c r="B3" s="82" t="s">
        <v>5</v>
      </c>
      <c r="C3" s="82" t="s">
        <v>5</v>
      </c>
      <c r="D3" s="82" t="s">
        <v>5</v>
      </c>
      <c r="E3" s="82" t="s">
        <v>5</v>
      </c>
      <c r="F3" s="82" t="s">
        <v>5</v>
      </c>
      <c r="G3" s="82" t="s">
        <v>5</v>
      </c>
      <c r="H3" s="82" t="s">
        <v>5</v>
      </c>
      <c r="I3" s="82"/>
      <c r="J3" s="82"/>
      <c r="K3" s="82"/>
    </row>
    <row r="4" spans="1:11" x14ac:dyDescent="0.2">
      <c r="A4" s="96" t="s">
        <v>77</v>
      </c>
      <c r="B4" s="82" t="s">
        <v>5</v>
      </c>
      <c r="C4" s="82" t="s">
        <v>5</v>
      </c>
      <c r="D4" s="82" t="s">
        <v>5</v>
      </c>
      <c r="E4" s="82" t="s">
        <v>5</v>
      </c>
      <c r="F4" s="82" t="s">
        <v>5</v>
      </c>
      <c r="G4" s="82" t="s">
        <v>5</v>
      </c>
      <c r="H4" s="82" t="s">
        <v>5</v>
      </c>
      <c r="I4" s="82"/>
      <c r="J4" s="82"/>
      <c r="K4" s="82"/>
    </row>
    <row r="5" spans="1:11" x14ac:dyDescent="0.2">
      <c r="A5" s="96" t="s">
        <v>75</v>
      </c>
      <c r="B5" s="82" t="s">
        <v>5</v>
      </c>
      <c r="C5" s="82" t="s">
        <v>5</v>
      </c>
      <c r="D5" s="82" t="s">
        <v>5</v>
      </c>
      <c r="E5" s="82" t="s">
        <v>5</v>
      </c>
      <c r="F5" s="82" t="s">
        <v>5</v>
      </c>
      <c r="G5" s="82" t="s">
        <v>5</v>
      </c>
      <c r="H5" s="82" t="s">
        <v>5</v>
      </c>
      <c r="I5" s="82"/>
      <c r="J5" s="82"/>
      <c r="K5" s="82"/>
    </row>
    <row r="6" spans="1:11" x14ac:dyDescent="0.2">
      <c r="A6" s="96" t="s">
        <v>76</v>
      </c>
      <c r="B6" s="82" t="s">
        <v>5</v>
      </c>
      <c r="C6" s="82" t="s">
        <v>5</v>
      </c>
      <c r="D6" s="82" t="s">
        <v>5</v>
      </c>
      <c r="E6" s="82" t="s">
        <v>5</v>
      </c>
      <c r="F6" s="82" t="s">
        <v>5</v>
      </c>
      <c r="G6" s="82" t="s">
        <v>5</v>
      </c>
      <c r="H6" s="82" t="s">
        <v>5</v>
      </c>
      <c r="I6" s="82"/>
      <c r="J6" s="82"/>
      <c r="K6" s="82"/>
    </row>
    <row r="7" spans="1:11" x14ac:dyDescent="0.2">
      <c r="A7" s="96" t="s">
        <v>113</v>
      </c>
      <c r="B7" s="82"/>
      <c r="C7" s="82" t="s">
        <v>5</v>
      </c>
      <c r="D7" s="82"/>
      <c r="E7" s="82"/>
      <c r="F7" s="82"/>
      <c r="G7" s="82"/>
      <c r="H7" s="82" t="s">
        <v>5</v>
      </c>
      <c r="I7" s="82" t="s">
        <v>5</v>
      </c>
      <c r="J7" s="82"/>
      <c r="K7" s="82"/>
    </row>
    <row r="8" spans="1:11" x14ac:dyDescent="0.2">
      <c r="A8" s="96" t="s">
        <v>114</v>
      </c>
      <c r="B8" s="82"/>
      <c r="C8" s="82" t="s">
        <v>5</v>
      </c>
      <c r="D8" s="82"/>
      <c r="E8" s="82"/>
      <c r="F8" s="82"/>
      <c r="G8" s="82"/>
      <c r="H8" s="82" t="s">
        <v>5</v>
      </c>
      <c r="I8" s="82" t="s">
        <v>5</v>
      </c>
      <c r="J8" s="82"/>
      <c r="K8" s="82"/>
    </row>
    <row r="9" spans="1:11" x14ac:dyDescent="0.2">
      <c r="A9" s="96" t="s">
        <v>115</v>
      </c>
      <c r="B9" s="82"/>
      <c r="C9" s="82" t="s">
        <v>5</v>
      </c>
      <c r="D9" s="82"/>
      <c r="E9" s="82"/>
      <c r="F9" s="82"/>
      <c r="G9" s="82"/>
      <c r="H9" s="82" t="s">
        <v>5</v>
      </c>
      <c r="I9" s="82" t="s">
        <v>5</v>
      </c>
      <c r="J9" s="82"/>
      <c r="K9" s="82"/>
    </row>
    <row r="10" spans="1:11" x14ac:dyDescent="0.2">
      <c r="A10" s="96" t="s">
        <v>116</v>
      </c>
      <c r="B10" s="82"/>
      <c r="C10" s="82" t="s">
        <v>5</v>
      </c>
      <c r="D10" s="82"/>
      <c r="E10" s="82"/>
      <c r="F10" s="82"/>
      <c r="G10" s="82"/>
      <c r="H10" s="82" t="s">
        <v>5</v>
      </c>
      <c r="I10" s="82" t="s">
        <v>5</v>
      </c>
      <c r="J10" s="82"/>
      <c r="K10" s="82"/>
    </row>
    <row r="11" spans="1:11" x14ac:dyDescent="0.2">
      <c r="A11" s="96" t="s">
        <v>68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 t="s">
        <v>5</v>
      </c>
      <c r="K11" s="82" t="s">
        <v>5</v>
      </c>
    </row>
    <row r="12" spans="1:11" x14ac:dyDescent="0.2">
      <c r="A12" s="96" t="s">
        <v>69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 t="s">
        <v>5</v>
      </c>
    </row>
    <row r="13" spans="1:11" x14ac:dyDescent="0.2">
      <c r="A13" s="96" t="s">
        <v>70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 t="s">
        <v>5</v>
      </c>
    </row>
    <row r="14" spans="1:11" x14ac:dyDescent="0.2">
      <c r="A14" s="96" t="s">
        <v>71</v>
      </c>
      <c r="B14" s="82"/>
      <c r="C14" s="82" t="s">
        <v>5</v>
      </c>
      <c r="D14" s="82"/>
      <c r="E14" s="82"/>
      <c r="F14" s="82"/>
      <c r="G14" s="82"/>
      <c r="H14" s="82"/>
      <c r="I14" s="82"/>
      <c r="J14" s="82"/>
      <c r="K14" s="82" t="s">
        <v>5</v>
      </c>
    </row>
  </sheetData>
  <sheetProtection algorithmName="SHA-512" hashValue="M2VjEboAsjv9cDVdYfcYcH3a91HbH/22FHKaMxg35gBYQ+5CW8XRzqg3YqJpmgzB8FOSMRRJSgvMUrI7a9iIlg==" saltValue="p0/zBSljwV9fhqo94kozk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2578125" defaultRowHeight="15.75" customHeight="1" x14ac:dyDescent="0.2"/>
  <cols>
    <col min="1" max="1" width="8.42578125" style="96" customWidth="1"/>
    <col min="2" max="9" width="16.85546875" style="96" customWidth="1"/>
    <col min="10" max="14" width="14.42578125" style="96" customWidth="1"/>
    <col min="15" max="16384" width="14.42578125" style="96"/>
  </cols>
  <sheetData>
    <row r="1" spans="1:9" s="8" customFormat="1" ht="30" customHeight="1" x14ac:dyDescent="0.2">
      <c r="A1" s="56" t="s">
        <v>73</v>
      </c>
      <c r="B1" s="12" t="s">
        <v>66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67</v>
      </c>
      <c r="H1" s="10" t="s">
        <v>65</v>
      </c>
      <c r="I1" s="10" t="s">
        <v>72</v>
      </c>
    </row>
    <row r="2" spans="1:9" ht="15.75" customHeight="1" x14ac:dyDescent="0.2">
      <c r="A2" s="69">
        <f>start_year</f>
        <v>2021</v>
      </c>
      <c r="B2" s="36"/>
      <c r="C2" s="37"/>
      <c r="D2" s="37"/>
      <c r="E2" s="37"/>
      <c r="F2" s="37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">
      <c r="A3" s="69">
        <f t="shared" ref="A3:A40" si="3">IF($A$2+ROW(A3)-2&lt;=end_year,A2+1,"")</f>
        <v>2022</v>
      </c>
      <c r="B3" s="36"/>
      <c r="C3" s="37"/>
      <c r="D3" s="37"/>
      <c r="E3" s="37"/>
      <c r="F3" s="37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">
      <c r="A4" s="69">
        <f t="shared" si="3"/>
        <v>2023</v>
      </c>
      <c r="B4" s="36"/>
      <c r="C4" s="37"/>
      <c r="D4" s="37"/>
      <c r="E4" s="37"/>
      <c r="F4" s="37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">
      <c r="A5" s="69">
        <f t="shared" si="3"/>
        <v>2024</v>
      </c>
      <c r="B5" s="36"/>
      <c r="C5" s="37"/>
      <c r="D5" s="37"/>
      <c r="E5" s="37"/>
      <c r="F5" s="37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">
      <c r="A6" s="69">
        <f t="shared" si="3"/>
        <v>2025</v>
      </c>
      <c r="B6" s="36"/>
      <c r="C6" s="37"/>
      <c r="D6" s="37"/>
      <c r="E6" s="37"/>
      <c r="F6" s="37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">
      <c r="A7" s="69">
        <f t="shared" si="3"/>
        <v>2026</v>
      </c>
      <c r="B7" s="36"/>
      <c r="C7" s="37"/>
      <c r="D7" s="37"/>
      <c r="E7" s="37"/>
      <c r="F7" s="37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">
      <c r="A8" s="69">
        <f t="shared" si="3"/>
        <v>2027</v>
      </c>
      <c r="B8" s="36"/>
      <c r="C8" s="37"/>
      <c r="D8" s="37"/>
      <c r="E8" s="37"/>
      <c r="F8" s="37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">
      <c r="A9" s="69">
        <f t="shared" si="3"/>
        <v>2028</v>
      </c>
      <c r="B9" s="36"/>
      <c r="C9" s="37"/>
      <c r="D9" s="37"/>
      <c r="E9" s="37"/>
      <c r="F9" s="37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">
      <c r="A10" s="69">
        <f t="shared" si="3"/>
        <v>2029</v>
      </c>
      <c r="B10" s="36"/>
      <c r="C10" s="37"/>
      <c r="D10" s="37"/>
      <c r="E10" s="37"/>
      <c r="F10" s="37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">
      <c r="A11" s="69">
        <f t="shared" si="3"/>
        <v>2030</v>
      </c>
      <c r="B11" s="36"/>
      <c r="C11" s="37"/>
      <c r="D11" s="37"/>
      <c r="E11" s="37"/>
      <c r="F11" s="37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">
      <c r="A18" s="69" t="str">
        <f t="shared" si="3"/>
        <v/>
      </c>
      <c r="B18" s="36"/>
      <c r="C18" s="37"/>
      <c r="D18" s="37"/>
      <c r="E18" s="37"/>
      <c r="F18" s="37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">
      <c r="A19" s="69" t="str">
        <f t="shared" si="3"/>
        <v/>
      </c>
      <c r="B19" s="36"/>
      <c r="C19" s="37"/>
      <c r="D19" s="37"/>
      <c r="E19" s="37"/>
      <c r="F19" s="37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">
      <c r="A20" s="69" t="str">
        <f t="shared" si="3"/>
        <v/>
      </c>
      <c r="B20" s="36"/>
      <c r="C20" s="37"/>
      <c r="D20" s="37"/>
      <c r="E20" s="37"/>
      <c r="F20" s="37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">
      <c r="A21" s="69" t="str">
        <f t="shared" si="3"/>
        <v/>
      </c>
      <c r="B21" s="36"/>
      <c r="C21" s="37"/>
      <c r="D21" s="37"/>
      <c r="E21" s="37"/>
      <c r="F21" s="37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">
      <c r="A22" s="69" t="str">
        <f t="shared" si="3"/>
        <v/>
      </c>
      <c r="B22" s="36"/>
      <c r="C22" s="37"/>
      <c r="D22" s="37"/>
      <c r="E22" s="37"/>
      <c r="F22" s="37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">
      <c r="A23" s="69" t="str">
        <f t="shared" si="3"/>
        <v/>
      </c>
      <c r="B23" s="36"/>
      <c r="C23" s="37"/>
      <c r="D23" s="37"/>
      <c r="E23" s="37"/>
      <c r="F23" s="37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">
      <c r="A24" s="69" t="str">
        <f t="shared" si="3"/>
        <v/>
      </c>
      <c r="B24" s="36"/>
      <c r="C24" s="37"/>
      <c r="D24" s="37"/>
      <c r="E24" s="37"/>
      <c r="F24" s="37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">
      <c r="A25" s="69" t="str">
        <f t="shared" si="3"/>
        <v/>
      </c>
      <c r="B25" s="36"/>
      <c r="C25" s="37"/>
      <c r="D25" s="37"/>
      <c r="E25" s="37"/>
      <c r="F25" s="37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">
      <c r="A26" s="69" t="str">
        <f t="shared" si="3"/>
        <v/>
      </c>
      <c r="B26" s="36"/>
      <c r="C26" s="37"/>
      <c r="D26" s="37"/>
      <c r="E26" s="37"/>
      <c r="F26" s="37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">
      <c r="A27" s="69" t="str">
        <f t="shared" si="3"/>
        <v/>
      </c>
      <c r="B27" s="36"/>
      <c r="C27" s="37"/>
      <c r="D27" s="37"/>
      <c r="E27" s="37"/>
      <c r="F27" s="37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">
      <c r="A28" s="69" t="str">
        <f t="shared" si="3"/>
        <v/>
      </c>
      <c r="B28" s="36"/>
      <c r="C28" s="37"/>
      <c r="D28" s="37"/>
      <c r="E28" s="37"/>
      <c r="F28" s="37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">
      <c r="A29" s="69" t="str">
        <f t="shared" si="3"/>
        <v/>
      </c>
      <c r="B29" s="36"/>
      <c r="C29" s="37"/>
      <c r="D29" s="37"/>
      <c r="E29" s="37"/>
      <c r="F29" s="37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">
      <c r="A30" s="69" t="str">
        <f t="shared" si="3"/>
        <v/>
      </c>
      <c r="B30" s="36"/>
      <c r="C30" s="37"/>
      <c r="D30" s="37"/>
      <c r="E30" s="37"/>
      <c r="F30" s="37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">
      <c r="A31" s="69" t="str">
        <f t="shared" si="3"/>
        <v/>
      </c>
      <c r="B31" s="36"/>
      <c r="C31" s="37"/>
      <c r="D31" s="37"/>
      <c r="E31" s="37"/>
      <c r="F31" s="37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">
      <c r="A32" s="69" t="str">
        <f t="shared" si="3"/>
        <v/>
      </c>
      <c r="B32" s="36"/>
      <c r="C32" s="37"/>
      <c r="D32" s="37"/>
      <c r="E32" s="37"/>
      <c r="F32" s="37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">
      <c r="A33" s="69" t="str">
        <f t="shared" si="3"/>
        <v/>
      </c>
      <c r="B33" s="36"/>
      <c r="C33" s="37"/>
      <c r="D33" s="37"/>
      <c r="E33" s="37"/>
      <c r="F33" s="37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">
      <c r="A34" s="69" t="str">
        <f t="shared" si="3"/>
        <v/>
      </c>
      <c r="B34" s="36"/>
      <c r="C34" s="37"/>
      <c r="D34" s="37"/>
      <c r="E34" s="37"/>
      <c r="F34" s="37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">
      <c r="A35" s="69" t="str">
        <f t="shared" si="3"/>
        <v/>
      </c>
      <c r="B35" s="36"/>
      <c r="C35" s="37"/>
      <c r="D35" s="37"/>
      <c r="E35" s="37"/>
      <c r="F35" s="37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">
      <c r="A36" s="69" t="str">
        <f t="shared" si="3"/>
        <v/>
      </c>
      <c r="B36" s="36"/>
      <c r="C36" s="37"/>
      <c r="D36" s="37"/>
      <c r="E36" s="37"/>
      <c r="F36" s="37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">
      <c r="A37" s="69" t="str">
        <f t="shared" si="3"/>
        <v/>
      </c>
      <c r="B37" s="36"/>
      <c r="C37" s="37"/>
      <c r="D37" s="37"/>
      <c r="E37" s="37"/>
      <c r="F37" s="37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">
      <c r="A38" s="69" t="str">
        <f t="shared" si="3"/>
        <v/>
      </c>
      <c r="B38" s="36"/>
      <c r="C38" s="37"/>
      <c r="D38" s="37"/>
      <c r="E38" s="37"/>
      <c r="F38" s="37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">
      <c r="A39" s="69" t="str">
        <f t="shared" si="3"/>
        <v/>
      </c>
      <c r="B39" s="36"/>
      <c r="C39" s="37"/>
      <c r="D39" s="37"/>
      <c r="E39" s="37"/>
      <c r="F39" s="37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">
      <c r="A40" s="69" t="str">
        <f t="shared" si="3"/>
        <v/>
      </c>
      <c r="B40" s="36"/>
      <c r="C40" s="37"/>
      <c r="D40" s="37"/>
      <c r="E40" s="37"/>
      <c r="F40" s="37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+aL/32NpcEKg726Bc9eL2iELoyL4tfQbFMu23Iu6ZoaVnJ9CrlBkyB+MIrG113BMxoy8zTDDln6M/LTB/K3pWQ==" saltValue="R5iHRxjVQ996qKe33L474A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109375" defaultRowHeight="12.75" x14ac:dyDescent="0.2"/>
  <cols>
    <col min="1" max="1" width="48.140625" style="96" customWidth="1"/>
    <col min="2" max="2" width="15" style="96" customWidth="1"/>
    <col min="3" max="3" width="14.7109375" style="96" customWidth="1"/>
    <col min="4" max="8" width="12.7109375" style="96" customWidth="1"/>
    <col min="9" max="16384" width="12.7109375" style="96"/>
  </cols>
  <sheetData>
    <row r="1" spans="1:10" x14ac:dyDescent="0.2">
      <c r="A1" s="52" t="s">
        <v>234</v>
      </c>
      <c r="B1" s="52" t="s">
        <v>156</v>
      </c>
      <c r="C1" s="52" t="s">
        <v>160</v>
      </c>
      <c r="D1" s="52" t="s">
        <v>78</v>
      </c>
      <c r="E1" s="52" t="s">
        <v>74</v>
      </c>
      <c r="F1" s="52" t="s">
        <v>77</v>
      </c>
      <c r="G1" s="52" t="s">
        <v>75</v>
      </c>
      <c r="H1" s="52" t="s">
        <v>76</v>
      </c>
    </row>
    <row r="2" spans="1:10" x14ac:dyDescent="0.2">
      <c r="A2" s="52" t="s">
        <v>236</v>
      </c>
      <c r="B2" s="106" t="s">
        <v>104</v>
      </c>
      <c r="C2" s="96" t="s">
        <v>150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">
      <c r="B3" s="107"/>
      <c r="C3" s="96" t="s">
        <v>149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">
      <c r="B4" s="107"/>
      <c r="C4" s="96" t="s">
        <v>155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">
      <c r="B5" s="106" t="s">
        <v>78</v>
      </c>
      <c r="C5" s="96" t="s">
        <v>150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">
      <c r="B6" s="107"/>
      <c r="C6" s="96" t="s">
        <v>149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">
      <c r="B7" s="107"/>
      <c r="C7" s="96" t="s">
        <v>155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">
      <c r="B8" s="106" t="s">
        <v>74</v>
      </c>
      <c r="C8" s="96" t="s">
        <v>150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">
      <c r="B9" s="107"/>
      <c r="C9" s="96" t="s">
        <v>149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">
      <c r="B10" s="107"/>
      <c r="C10" s="96" t="s">
        <v>155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">
      <c r="B11" s="106" t="s">
        <v>77</v>
      </c>
      <c r="C11" s="96" t="s">
        <v>150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">
      <c r="B12" s="107"/>
      <c r="C12" s="96" t="s">
        <v>149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">
      <c r="B13" s="107"/>
      <c r="C13" s="96" t="s">
        <v>155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">
      <c r="B14" s="106" t="s">
        <v>75</v>
      </c>
      <c r="C14" s="96" t="s">
        <v>150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">
      <c r="B15" s="107"/>
      <c r="C15" s="96" t="s">
        <v>149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">
      <c r="B16" s="107"/>
      <c r="C16" s="96" t="s">
        <v>155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">
      <c r="B17" s="95" t="s">
        <v>148</v>
      </c>
      <c r="C17" s="96" t="s">
        <v>155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">
      <c r="D18" s="81"/>
      <c r="E18" s="81"/>
      <c r="F18" s="81"/>
      <c r="G18" s="81"/>
      <c r="H18" s="81"/>
    </row>
    <row r="19" spans="1:8" x14ac:dyDescent="0.2">
      <c r="A19" s="52" t="s">
        <v>242</v>
      </c>
      <c r="B19" s="106" t="s">
        <v>104</v>
      </c>
      <c r="C19" s="96" t="s">
        <v>150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">
      <c r="B20" s="107"/>
      <c r="C20" s="96" t="s">
        <v>149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">
      <c r="B21" s="107"/>
      <c r="C21" s="96" t="s">
        <v>155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">
      <c r="B22" s="106" t="s">
        <v>78</v>
      </c>
      <c r="C22" s="96" t="s">
        <v>150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">
      <c r="B23" s="107"/>
      <c r="C23" s="96" t="s">
        <v>149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">
      <c r="B24" s="107"/>
      <c r="C24" s="96" t="s">
        <v>155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">
      <c r="B25" s="106" t="s">
        <v>74</v>
      </c>
      <c r="C25" s="96" t="s">
        <v>150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">
      <c r="B26" s="107"/>
      <c r="C26" s="96" t="s">
        <v>149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">
      <c r="B27" s="107"/>
      <c r="C27" s="96" t="s">
        <v>155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">
      <c r="B28" s="106" t="s">
        <v>77</v>
      </c>
      <c r="C28" s="96" t="s">
        <v>150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">
      <c r="B29" s="107"/>
      <c r="C29" s="96" t="s">
        <v>149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">
      <c r="B30" s="107"/>
      <c r="C30" s="96" t="s">
        <v>155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">
      <c r="B31" s="106" t="s">
        <v>75</v>
      </c>
      <c r="C31" s="96" t="s">
        <v>150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">
      <c r="B32" s="107"/>
      <c r="C32" s="96" t="s">
        <v>149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">
      <c r="B33" s="107"/>
      <c r="C33" s="96" t="s">
        <v>155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">
      <c r="B34" s="95" t="s">
        <v>148</v>
      </c>
      <c r="C34" s="96" t="s">
        <v>155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">
      <c r="D35" s="81"/>
      <c r="E35" s="81"/>
      <c r="F35" s="81"/>
      <c r="G35" s="81"/>
      <c r="H35" s="81"/>
    </row>
    <row r="36" spans="1:8" x14ac:dyDescent="0.2">
      <c r="A36" s="54" t="s">
        <v>239</v>
      </c>
      <c r="B36" s="106" t="s">
        <v>104</v>
      </c>
      <c r="C36" s="96" t="s">
        <v>150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">
      <c r="B37" s="107"/>
      <c r="C37" s="96" t="s">
        <v>149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">
      <c r="B38" s="107"/>
      <c r="C38" s="96" t="s">
        <v>155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">
      <c r="B39" s="106" t="s">
        <v>78</v>
      </c>
      <c r="C39" s="96" t="s">
        <v>150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">
      <c r="B40" s="107"/>
      <c r="C40" s="96" t="s">
        <v>149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">
      <c r="B41" s="107"/>
      <c r="C41" s="96" t="s">
        <v>155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">
      <c r="B42" s="106" t="s">
        <v>74</v>
      </c>
      <c r="C42" s="96" t="s">
        <v>150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">
      <c r="B43" s="107"/>
      <c r="C43" s="96" t="s">
        <v>149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">
      <c r="B44" s="107"/>
      <c r="C44" s="96" t="s">
        <v>155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">
      <c r="B45" s="106" t="s">
        <v>77</v>
      </c>
      <c r="C45" s="96" t="s">
        <v>150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">
      <c r="B46" s="107"/>
      <c r="C46" s="96" t="s">
        <v>149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">
      <c r="B47" s="107"/>
      <c r="C47" s="96" t="s">
        <v>155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">
      <c r="B48" s="106" t="s">
        <v>75</v>
      </c>
      <c r="C48" s="96" t="s">
        <v>150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">
      <c r="B49" s="107"/>
      <c r="C49" s="96" t="s">
        <v>149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">
      <c r="B50" s="107"/>
      <c r="C50" s="96" t="s">
        <v>155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">
      <c r="B51" s="95" t="s">
        <v>148</v>
      </c>
      <c r="C51" s="96" t="s">
        <v>155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x14ac:dyDescent="0.2">
      <c r="A54" s="52" t="s">
        <v>234</v>
      </c>
      <c r="B54" s="52" t="s">
        <v>156</v>
      </c>
      <c r="C54" s="52" t="s">
        <v>160</v>
      </c>
      <c r="D54" s="52" t="s">
        <v>78</v>
      </c>
      <c r="E54" s="52" t="s">
        <v>74</v>
      </c>
      <c r="F54" s="52" t="s">
        <v>77</v>
      </c>
      <c r="G54" s="52" t="s">
        <v>75</v>
      </c>
      <c r="H54" s="52" t="s">
        <v>76</v>
      </c>
    </row>
    <row r="55" spans="1:8" x14ac:dyDescent="0.2">
      <c r="A55" s="52" t="s">
        <v>237</v>
      </c>
      <c r="B55" s="106" t="s">
        <v>104</v>
      </c>
      <c r="C55" s="96" t="s">
        <v>150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">
      <c r="B56" s="107"/>
      <c r="C56" s="96" t="s">
        <v>149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">
      <c r="B57" s="107"/>
      <c r="C57" s="96" t="s">
        <v>155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">
      <c r="B58" s="106" t="s">
        <v>78</v>
      </c>
      <c r="C58" s="96" t="s">
        <v>150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">
      <c r="B59" s="107"/>
      <c r="C59" s="96" t="s">
        <v>149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">
      <c r="B60" s="107"/>
      <c r="C60" s="96" t="s">
        <v>155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">
      <c r="B61" s="106" t="s">
        <v>74</v>
      </c>
      <c r="C61" s="96" t="s">
        <v>150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">
      <c r="B62" s="107"/>
      <c r="C62" s="96" t="s">
        <v>149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">
      <c r="B63" s="107"/>
      <c r="C63" s="96" t="s">
        <v>155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">
      <c r="B64" s="106" t="s">
        <v>77</v>
      </c>
      <c r="C64" s="96" t="s">
        <v>150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">
      <c r="B65" s="107"/>
      <c r="C65" s="96" t="s">
        <v>149</v>
      </c>
      <c r="D65" s="83">
        <f t="shared" ref="D65:H70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">
      <c r="B66" s="107"/>
      <c r="C66" s="96" t="s">
        <v>155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">
      <c r="B67" s="106" t="s">
        <v>75</v>
      </c>
      <c r="C67" s="96" t="s">
        <v>150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">
      <c r="B68" s="107"/>
      <c r="C68" s="96" t="s">
        <v>149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">
      <c r="B69" s="107"/>
      <c r="C69" s="96" t="s">
        <v>155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">
      <c r="B70" s="95" t="s">
        <v>148</v>
      </c>
      <c r="C70" s="96" t="s">
        <v>155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">
      <c r="D71" s="81"/>
      <c r="E71" s="81"/>
      <c r="F71" s="81"/>
      <c r="G71" s="81"/>
      <c r="H71" s="81"/>
    </row>
    <row r="72" spans="1:8" x14ac:dyDescent="0.2">
      <c r="A72" s="52" t="s">
        <v>243</v>
      </c>
      <c r="B72" s="106" t="s">
        <v>104</v>
      </c>
      <c r="C72" s="96" t="s">
        <v>150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">
      <c r="B73" s="107"/>
      <c r="C73" s="96" t="s">
        <v>149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">
      <c r="B74" s="107"/>
      <c r="C74" s="96" t="s">
        <v>155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">
      <c r="B75" s="106" t="s">
        <v>78</v>
      </c>
      <c r="C75" s="96" t="s">
        <v>150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">
      <c r="B76" s="107"/>
      <c r="C76" s="96" t="s">
        <v>149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">
      <c r="B77" s="107"/>
      <c r="C77" s="96" t="s">
        <v>155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">
      <c r="B78" s="106" t="s">
        <v>74</v>
      </c>
      <c r="C78" s="96" t="s">
        <v>150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">
      <c r="B79" s="107"/>
      <c r="C79" s="96" t="s">
        <v>149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">
      <c r="B80" s="107"/>
      <c r="C80" s="96" t="s">
        <v>155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">
      <c r="B81" s="106" t="s">
        <v>77</v>
      </c>
      <c r="C81" s="96" t="s">
        <v>150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">
      <c r="B82" s="107"/>
      <c r="C82" s="96" t="s">
        <v>149</v>
      </c>
      <c r="D82" s="83">
        <f t="shared" ref="D82:H87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">
      <c r="B83" s="107"/>
      <c r="C83" s="96" t="s">
        <v>155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">
      <c r="B84" s="106" t="s">
        <v>75</v>
      </c>
      <c r="C84" s="96" t="s">
        <v>150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">
      <c r="B85" s="107"/>
      <c r="C85" s="96" t="s">
        <v>149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">
      <c r="B86" s="107"/>
      <c r="C86" s="96" t="s">
        <v>155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">
      <c r="B87" s="95" t="s">
        <v>148</v>
      </c>
      <c r="C87" s="96" t="s">
        <v>155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">
      <c r="D88" s="81"/>
      <c r="E88" s="81"/>
      <c r="F88" s="81"/>
      <c r="G88" s="81"/>
      <c r="H88" s="81"/>
    </row>
    <row r="89" spans="1:8" x14ac:dyDescent="0.2">
      <c r="A89" s="54" t="s">
        <v>240</v>
      </c>
      <c r="B89" s="106" t="s">
        <v>104</v>
      </c>
      <c r="C89" s="96" t="s">
        <v>150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">
      <c r="B90" s="107"/>
      <c r="C90" s="96" t="s">
        <v>149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">
      <c r="B91" s="107"/>
      <c r="C91" s="96" t="s">
        <v>155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">
      <c r="B92" s="106" t="s">
        <v>78</v>
      </c>
      <c r="C92" s="96" t="s">
        <v>150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">
      <c r="B93" s="107"/>
      <c r="C93" s="96" t="s">
        <v>149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">
      <c r="B94" s="107"/>
      <c r="C94" s="96" t="s">
        <v>155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">
      <c r="B95" s="106" t="s">
        <v>74</v>
      </c>
      <c r="C95" s="96" t="s">
        <v>150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">
      <c r="B96" s="107"/>
      <c r="C96" s="96" t="s">
        <v>149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">
      <c r="B97" s="107"/>
      <c r="C97" s="96" t="s">
        <v>155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">
      <c r="B98" s="106" t="s">
        <v>77</v>
      </c>
      <c r="C98" s="96" t="s">
        <v>150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">
      <c r="B99" s="107"/>
      <c r="C99" s="96" t="s">
        <v>149</v>
      </c>
      <c r="D99" s="83">
        <f t="shared" ref="D99:H104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">
      <c r="B100" s="107"/>
      <c r="C100" s="96" t="s">
        <v>155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">
      <c r="B101" s="106" t="s">
        <v>75</v>
      </c>
      <c r="C101" s="96" t="s">
        <v>150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">
      <c r="B102" s="107"/>
      <c r="C102" s="96" t="s">
        <v>149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">
      <c r="B103" s="107"/>
      <c r="C103" s="96" t="s">
        <v>155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">
      <c r="B104" s="95" t="s">
        <v>148</v>
      </c>
      <c r="C104" s="96" t="s">
        <v>155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">
      <c r="A106" s="88" t="s">
        <v>245</v>
      </c>
      <c r="B106" s="88"/>
      <c r="C106" s="88"/>
      <c r="D106" s="88"/>
      <c r="E106" s="88"/>
      <c r="F106" s="88"/>
      <c r="G106" s="88"/>
      <c r="H106" s="88"/>
    </row>
    <row r="107" spans="1:8" x14ac:dyDescent="0.2">
      <c r="A107" s="52" t="s">
        <v>234</v>
      </c>
      <c r="B107" s="52" t="s">
        <v>156</v>
      </c>
      <c r="C107" s="52" t="s">
        <v>160</v>
      </c>
      <c r="D107" s="52" t="s">
        <v>78</v>
      </c>
      <c r="E107" s="52" t="s">
        <v>74</v>
      </c>
      <c r="F107" s="52" t="s">
        <v>77</v>
      </c>
      <c r="G107" s="52" t="s">
        <v>75</v>
      </c>
      <c r="H107" s="52" t="s">
        <v>76</v>
      </c>
    </row>
    <row r="108" spans="1:8" x14ac:dyDescent="0.2">
      <c r="A108" s="52" t="s">
        <v>238</v>
      </c>
      <c r="B108" s="106" t="s">
        <v>104</v>
      </c>
      <c r="C108" s="96" t="s">
        <v>150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">
      <c r="B109" s="107"/>
      <c r="C109" s="96" t="s">
        <v>149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">
      <c r="B110" s="107"/>
      <c r="C110" s="96" t="s">
        <v>155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">
      <c r="B111" s="106" t="s">
        <v>78</v>
      </c>
      <c r="C111" s="96" t="s">
        <v>150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">
      <c r="B112" s="107"/>
      <c r="C112" s="96" t="s">
        <v>149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">
      <c r="B113" s="107"/>
      <c r="C113" s="96" t="s">
        <v>155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">
      <c r="B114" s="106" t="s">
        <v>74</v>
      </c>
      <c r="C114" s="96" t="s">
        <v>150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">
      <c r="B115" s="107"/>
      <c r="C115" s="96" t="s">
        <v>149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">
      <c r="B116" s="107"/>
      <c r="C116" s="96" t="s">
        <v>155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">
      <c r="B117" s="106" t="s">
        <v>77</v>
      </c>
      <c r="C117" s="96" t="s">
        <v>150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">
      <c r="B118" s="107"/>
      <c r="C118" s="96" t="s">
        <v>149</v>
      </c>
      <c r="D118" s="83">
        <f t="shared" ref="D118:H123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">
      <c r="B119" s="107"/>
      <c r="C119" s="96" t="s">
        <v>155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">
      <c r="B120" s="106" t="s">
        <v>75</v>
      </c>
      <c r="C120" s="96" t="s">
        <v>150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">
      <c r="B121" s="107"/>
      <c r="C121" s="96" t="s">
        <v>149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">
      <c r="B122" s="107"/>
      <c r="C122" s="96" t="s">
        <v>155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">
      <c r="B123" s="95" t="s">
        <v>148</v>
      </c>
      <c r="C123" s="96" t="s">
        <v>155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">
      <c r="D124" s="81"/>
      <c r="E124" s="81"/>
      <c r="F124" s="81"/>
      <c r="G124" s="81"/>
      <c r="H124" s="81"/>
    </row>
    <row r="125" spans="1:8" x14ac:dyDescent="0.2">
      <c r="A125" s="52" t="s">
        <v>244</v>
      </c>
      <c r="B125" s="106" t="s">
        <v>104</v>
      </c>
      <c r="C125" s="96" t="s">
        <v>150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">
      <c r="B126" s="107"/>
      <c r="C126" s="96" t="s">
        <v>149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">
      <c r="B127" s="107"/>
      <c r="C127" s="96" t="s">
        <v>155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">
      <c r="B128" s="106" t="s">
        <v>78</v>
      </c>
      <c r="C128" s="96" t="s">
        <v>150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">
      <c r="B129" s="107"/>
      <c r="C129" s="96" t="s">
        <v>149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">
      <c r="B130" s="107"/>
      <c r="C130" s="96" t="s">
        <v>155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">
      <c r="B131" s="106" t="s">
        <v>74</v>
      </c>
      <c r="C131" s="96" t="s">
        <v>150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">
      <c r="B132" s="107"/>
      <c r="C132" s="96" t="s">
        <v>149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">
      <c r="B133" s="107"/>
      <c r="C133" s="96" t="s">
        <v>155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">
      <c r="B134" s="106" t="s">
        <v>77</v>
      </c>
      <c r="C134" s="96" t="s">
        <v>150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">
      <c r="B135" s="107"/>
      <c r="C135" s="96" t="s">
        <v>149</v>
      </c>
      <c r="D135" s="83">
        <f t="shared" ref="D135:H140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">
      <c r="B136" s="107"/>
      <c r="C136" s="96" t="s">
        <v>155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">
      <c r="B137" s="106" t="s">
        <v>75</v>
      </c>
      <c r="C137" s="96" t="s">
        <v>150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">
      <c r="B138" s="107"/>
      <c r="C138" s="96" t="s">
        <v>149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">
      <c r="B139" s="107"/>
      <c r="C139" s="96" t="s">
        <v>155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">
      <c r="B140" s="95" t="s">
        <v>148</v>
      </c>
      <c r="C140" s="96" t="s">
        <v>155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">
      <c r="D141" s="81"/>
      <c r="E141" s="81"/>
      <c r="F141" s="81"/>
      <c r="G141" s="81"/>
      <c r="H141" s="81"/>
    </row>
    <row r="142" spans="1:8" x14ac:dyDescent="0.2">
      <c r="A142" s="54" t="s">
        <v>241</v>
      </c>
      <c r="B142" s="106" t="s">
        <v>104</v>
      </c>
      <c r="C142" s="96" t="s">
        <v>150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">
      <c r="B143" s="107"/>
      <c r="C143" s="96" t="s">
        <v>149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">
      <c r="B144" s="107"/>
      <c r="C144" s="96" t="s">
        <v>155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">
      <c r="B145" s="106" t="s">
        <v>78</v>
      </c>
      <c r="C145" s="96" t="s">
        <v>150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">
      <c r="B146" s="107"/>
      <c r="C146" s="96" t="s">
        <v>149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">
      <c r="B147" s="107"/>
      <c r="C147" s="96" t="s">
        <v>155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">
      <c r="B148" s="106" t="s">
        <v>74</v>
      </c>
      <c r="C148" s="96" t="s">
        <v>150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">
      <c r="B149" s="107"/>
      <c r="C149" s="96" t="s">
        <v>149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">
      <c r="B150" s="107"/>
      <c r="C150" s="96" t="s">
        <v>155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">
      <c r="B151" s="106" t="s">
        <v>77</v>
      </c>
      <c r="C151" s="96" t="s">
        <v>150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">
      <c r="B152" s="107"/>
      <c r="C152" s="96" t="s">
        <v>149</v>
      </c>
      <c r="D152" s="83">
        <f t="shared" ref="D152:H157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">
      <c r="B153" s="107"/>
      <c r="C153" s="96" t="s">
        <v>155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">
      <c r="B154" s="106" t="s">
        <v>75</v>
      </c>
      <c r="C154" s="96" t="s">
        <v>150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">
      <c r="B155" s="107"/>
      <c r="C155" s="96" t="s">
        <v>149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">
      <c r="B156" s="107"/>
      <c r="C156" s="96" t="s">
        <v>155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">
      <c r="B157" s="95" t="s">
        <v>148</v>
      </c>
      <c r="C157" s="96" t="s">
        <v>155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yP150X7XobIlYwHUR5yK6zE3bxznPpHxUrxonWpxYAYscNtuHfmER1WTmwcp7K6MoYweqUY9BQwHPJ23uUbS7g==" saltValue="2tOIadnH38MzOD9Gk/Eys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40625" defaultRowHeight="15.75" customHeight="1" x14ac:dyDescent="0.2"/>
  <cols>
    <col min="1" max="1" width="23.85546875" style="96" customWidth="1"/>
    <col min="2" max="2" width="34.140625" style="96" customWidth="1"/>
    <col min="3" max="3" width="11.28515625" style="96" bestFit="1" customWidth="1"/>
    <col min="4" max="4" width="11.85546875" style="96" customWidth="1"/>
    <col min="5" max="6" width="15" style="96" customWidth="1"/>
    <col min="7" max="11" width="16.140625" style="96" customWidth="1"/>
    <col min="12" max="16384" width="16.140625" style="96"/>
  </cols>
  <sheetData>
    <row r="1" spans="1:6" s="64" customFormat="1" ht="18.75" customHeight="1" x14ac:dyDescent="0.2">
      <c r="A1" s="55" t="s">
        <v>248</v>
      </c>
    </row>
    <row r="2" spans="1:6" ht="15.75" customHeight="1" x14ac:dyDescent="0.2">
      <c r="B2" s="74"/>
      <c r="C2" s="56" t="s">
        <v>58</v>
      </c>
      <c r="D2" s="57" t="s">
        <v>59</v>
      </c>
      <c r="E2" s="57" t="s">
        <v>51</v>
      </c>
      <c r="F2" s="57" t="s">
        <v>52</v>
      </c>
    </row>
    <row r="3" spans="1:6" ht="15.75" customHeight="1" x14ac:dyDescent="0.2">
      <c r="A3" s="52" t="s">
        <v>255</v>
      </c>
      <c r="B3" s="58"/>
      <c r="C3" s="59"/>
      <c r="D3" s="60"/>
      <c r="E3" s="60"/>
      <c r="F3" s="60"/>
    </row>
    <row r="4" spans="1:6" ht="15.75" customHeight="1" x14ac:dyDescent="0.2">
      <c r="B4" s="69" t="s">
        <v>27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">
      <c r="B5" s="69" t="s">
        <v>63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">
      <c r="B6" s="69" t="s">
        <v>10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">
      <c r="B7" s="69" t="s">
        <v>11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">
      <c r="C8" s="61"/>
      <c r="D8" s="53"/>
      <c r="E8" s="53"/>
      <c r="F8" s="53"/>
    </row>
    <row r="9" spans="1:6" ht="15.75" customHeight="1" x14ac:dyDescent="0.2">
      <c r="A9" s="52" t="s">
        <v>252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">
      <c r="C10" s="61"/>
      <c r="D10" s="53"/>
      <c r="E10" s="53"/>
      <c r="F10" s="53"/>
    </row>
    <row r="11" spans="1:6" s="64" customFormat="1" ht="15" customHeight="1" x14ac:dyDescent="0.2">
      <c r="A11" s="55" t="s">
        <v>261</v>
      </c>
      <c r="C11" s="62"/>
      <c r="D11" s="63"/>
      <c r="E11" s="63"/>
      <c r="F11" s="63"/>
    </row>
    <row r="12" spans="1:6" ht="15.75" customHeight="1" x14ac:dyDescent="0.2">
      <c r="A12" s="52" t="s">
        <v>249</v>
      </c>
      <c r="C12" s="61"/>
      <c r="D12" s="53"/>
      <c r="E12" s="53"/>
      <c r="F12" s="53"/>
    </row>
    <row r="13" spans="1:6" ht="15.75" customHeight="1" x14ac:dyDescent="0.2">
      <c r="B13" s="65" t="s">
        <v>264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">
      <c r="B14" s="65" t="s">
        <v>107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">
      <c r="B15" s="65" t="s">
        <v>119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">
      <c r="A16" s="52"/>
      <c r="B16" s="65"/>
      <c r="C16" s="66"/>
      <c r="D16" s="53"/>
      <c r="E16" s="53"/>
      <c r="F16" s="53"/>
    </row>
    <row r="17" spans="1:6" ht="15.75" customHeight="1" x14ac:dyDescent="0.2">
      <c r="A17" s="52" t="s">
        <v>258</v>
      </c>
      <c r="B17" s="58"/>
      <c r="C17" s="67"/>
      <c r="D17" s="68"/>
      <c r="E17" s="68"/>
      <c r="F17" s="68"/>
    </row>
    <row r="18" spans="1:6" ht="15.75" customHeight="1" x14ac:dyDescent="0.2">
      <c r="B18" s="69" t="s">
        <v>93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">
      <c r="B19" s="69" t="s">
        <v>97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">
      <c r="B20" s="69" t="s">
        <v>95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">
      <c r="B21" s="69" t="s">
        <v>91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">
      <c r="B22" s="69" t="s">
        <v>96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">
      <c r="B23" s="69" t="s">
        <v>98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">
      <c r="B24" s="69" t="s">
        <v>92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">
      <c r="B25" s="69" t="s">
        <v>94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">
      <c r="B26" s="65"/>
    </row>
    <row r="27" spans="1:6" ht="15.75" customHeight="1" x14ac:dyDescent="0.2">
      <c r="A27" s="88" t="s">
        <v>235</v>
      </c>
      <c r="B27" s="89"/>
      <c r="C27" s="90"/>
      <c r="D27" s="91"/>
      <c r="E27" s="91"/>
      <c r="F27" s="91"/>
    </row>
    <row r="28" spans="1:6" s="64" customFormat="1" ht="18.75" customHeight="1" x14ac:dyDescent="0.2">
      <c r="A28" s="55" t="s">
        <v>248</v>
      </c>
    </row>
    <row r="29" spans="1:6" ht="15.75" customHeight="1" x14ac:dyDescent="0.2">
      <c r="B29" s="74"/>
      <c r="C29" s="56" t="s">
        <v>58</v>
      </c>
      <c r="D29" s="57" t="s">
        <v>59</v>
      </c>
      <c r="E29" s="57" t="s">
        <v>51</v>
      </c>
      <c r="F29" s="57" t="s">
        <v>52</v>
      </c>
    </row>
    <row r="30" spans="1:6" ht="15.75" customHeight="1" x14ac:dyDescent="0.2">
      <c r="A30" s="52" t="s">
        <v>256</v>
      </c>
      <c r="B30" s="58"/>
      <c r="C30" s="59"/>
      <c r="D30" s="60"/>
      <c r="E30" s="60"/>
      <c r="F30" s="60"/>
    </row>
    <row r="31" spans="1:6" ht="15.75" customHeight="1" x14ac:dyDescent="0.2">
      <c r="B31" s="69" t="s">
        <v>27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">
      <c r="B32" s="69" t="s">
        <v>63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">
      <c r="B33" s="69" t="s">
        <v>10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">
      <c r="B34" s="69" t="s">
        <v>11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">
      <c r="C35" s="61"/>
      <c r="D35" s="53"/>
      <c r="E35" s="53"/>
      <c r="F35" s="53"/>
    </row>
    <row r="36" spans="1:6" ht="15.75" customHeight="1" x14ac:dyDescent="0.2">
      <c r="A36" s="52" t="s">
        <v>253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">
      <c r="A38" s="55" t="s">
        <v>261</v>
      </c>
      <c r="B38" s="64"/>
      <c r="C38" s="62"/>
      <c r="D38" s="63"/>
      <c r="E38" s="63"/>
      <c r="F38" s="63"/>
    </row>
    <row r="39" spans="1:6" ht="15.75" customHeight="1" x14ac:dyDescent="0.2">
      <c r="A39" s="52" t="s">
        <v>250</v>
      </c>
      <c r="C39" s="61"/>
      <c r="D39" s="53"/>
      <c r="E39" s="53"/>
      <c r="F39" s="53"/>
    </row>
    <row r="40" spans="1:6" ht="15.75" customHeight="1" x14ac:dyDescent="0.2">
      <c r="B40" s="65" t="s">
        <v>265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">
      <c r="B41" s="65" t="s">
        <v>246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">
      <c r="B42" s="65" t="s">
        <v>262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">
      <c r="A43" s="52"/>
      <c r="B43" s="65"/>
      <c r="C43" s="66"/>
      <c r="D43" s="53"/>
      <c r="E43" s="53"/>
      <c r="F43" s="53"/>
    </row>
    <row r="44" spans="1:6" ht="15.75" customHeight="1" x14ac:dyDescent="0.2">
      <c r="A44" s="52" t="s">
        <v>259</v>
      </c>
      <c r="B44" s="58"/>
      <c r="C44" s="67"/>
      <c r="D44" s="68"/>
      <c r="E44" s="68"/>
      <c r="F44" s="68"/>
    </row>
    <row r="45" spans="1:6" ht="15.75" customHeight="1" x14ac:dyDescent="0.2">
      <c r="B45" s="69" t="s">
        <v>93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">
      <c r="B46" s="69" t="s">
        <v>97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">
      <c r="B47" s="69" t="s">
        <v>95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">
      <c r="B48" s="69" t="s">
        <v>91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">
      <c r="B49" s="69" t="s">
        <v>96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">
      <c r="B50" s="69" t="s">
        <v>98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">
      <c r="B51" s="69" t="s">
        <v>92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">
      <c r="B52" s="69" t="s">
        <v>94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">
      <c r="A54" s="88" t="s">
        <v>245</v>
      </c>
      <c r="B54" s="89"/>
      <c r="C54" s="90"/>
      <c r="D54" s="91"/>
      <c r="E54" s="91"/>
      <c r="F54" s="91"/>
    </row>
    <row r="55" spans="1:6" s="64" customFormat="1" ht="18.75" customHeight="1" x14ac:dyDescent="0.2">
      <c r="A55" s="55" t="s">
        <v>248</v>
      </c>
    </row>
    <row r="56" spans="1:6" ht="15.75" customHeight="1" x14ac:dyDescent="0.2">
      <c r="B56" s="74"/>
      <c r="C56" s="56" t="s">
        <v>58</v>
      </c>
      <c r="D56" s="57" t="s">
        <v>59</v>
      </c>
      <c r="E56" s="57" t="s">
        <v>51</v>
      </c>
      <c r="F56" s="57" t="s">
        <v>52</v>
      </c>
    </row>
    <row r="57" spans="1:6" ht="15.75" customHeight="1" x14ac:dyDescent="0.2">
      <c r="A57" s="52" t="s">
        <v>257</v>
      </c>
      <c r="B57" s="58"/>
      <c r="C57" s="59"/>
      <c r="D57" s="60"/>
      <c r="E57" s="60"/>
      <c r="F57" s="60"/>
    </row>
    <row r="58" spans="1:6" ht="15.75" customHeight="1" x14ac:dyDescent="0.2">
      <c r="B58" s="69" t="s">
        <v>27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">
      <c r="B59" s="69" t="s">
        <v>63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">
      <c r="B60" s="69" t="s">
        <v>10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">
      <c r="B61" s="69" t="s">
        <v>11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">
      <c r="C62" s="61"/>
      <c r="D62" s="53"/>
      <c r="E62" s="53"/>
      <c r="F62" s="53"/>
    </row>
    <row r="63" spans="1:6" ht="15.75" customHeight="1" x14ac:dyDescent="0.2">
      <c r="A63" s="52" t="s">
        <v>254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">
      <c r="A65" s="55" t="s">
        <v>261</v>
      </c>
      <c r="B65" s="64"/>
      <c r="C65" s="62"/>
      <c r="D65" s="63"/>
      <c r="E65" s="63"/>
      <c r="F65" s="63"/>
    </row>
    <row r="66" spans="1:6" ht="15.75" customHeight="1" x14ac:dyDescent="0.2">
      <c r="A66" s="52" t="s">
        <v>251</v>
      </c>
      <c r="C66" s="61"/>
      <c r="D66" s="53"/>
      <c r="E66" s="53"/>
      <c r="F66" s="53"/>
    </row>
    <row r="67" spans="1:6" ht="15.75" customHeight="1" x14ac:dyDescent="0.2">
      <c r="B67" s="65" t="s">
        <v>266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">
      <c r="B68" s="65" t="s">
        <v>247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">
      <c r="B69" s="65" t="s">
        <v>263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">
      <c r="A70" s="52"/>
      <c r="B70" s="65"/>
      <c r="C70" s="66"/>
      <c r="D70" s="53"/>
      <c r="E70" s="53"/>
      <c r="F70" s="53"/>
    </row>
    <row r="71" spans="1:6" ht="15.75" customHeight="1" x14ac:dyDescent="0.2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">
      <c r="B72" s="69" t="s">
        <v>93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">
      <c r="B73" s="69" t="s">
        <v>97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">
      <c r="B74" s="69" t="s">
        <v>95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">
      <c r="B75" s="69" t="s">
        <v>91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">
      <c r="B76" s="69" t="s">
        <v>96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">
      <c r="B77" s="69" t="s">
        <v>98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">
      <c r="B78" s="69" t="s">
        <v>92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">
      <c r="B79" s="69" t="s">
        <v>94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ZesfZbUfz3kAIMhlJEYg/1XHDD2Qj8Z7lKviNHUc/42ZbpENAjuLCiYqzHQiV9SkK1mML5ebNIQLQSYWcz/otw==" saltValue="rvMKQbTWqHI2pdCKKZFE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109375" defaultRowHeight="12.75" x14ac:dyDescent="0.2"/>
  <cols>
    <col min="1" max="1" width="27.28515625" style="96" customWidth="1"/>
    <col min="2" max="2" width="26.85546875" style="96" customWidth="1"/>
    <col min="3" max="3" width="18.28515625" style="96" customWidth="1"/>
    <col min="4" max="8" width="14.7109375" style="96" customWidth="1"/>
    <col min="9" max="12" width="15.28515625" style="96" bestFit="1" customWidth="1"/>
    <col min="13" max="16" width="16.85546875" style="96" bestFit="1" customWidth="1"/>
    <col min="17" max="21" width="12.7109375" style="96" customWidth="1"/>
    <col min="22" max="16384" width="12.7109375" style="96"/>
  </cols>
  <sheetData>
    <row r="1" spans="1:16" s="64" customFormat="1" x14ac:dyDescent="0.2">
      <c r="A1" s="55" t="s">
        <v>278</v>
      </c>
    </row>
    <row r="2" spans="1:16" x14ac:dyDescent="0.2">
      <c r="A2" s="72" t="s">
        <v>230</v>
      </c>
      <c r="B2" s="70" t="s">
        <v>270</v>
      </c>
      <c r="C2" s="70" t="s">
        <v>271</v>
      </c>
      <c r="D2" s="57" t="s">
        <v>78</v>
      </c>
      <c r="E2" s="57" t="s">
        <v>74</v>
      </c>
      <c r="F2" s="57" t="s">
        <v>77</v>
      </c>
      <c r="G2" s="57" t="s">
        <v>75</v>
      </c>
      <c r="H2" s="57" t="s">
        <v>76</v>
      </c>
      <c r="I2" s="71"/>
      <c r="J2" s="71"/>
      <c r="K2" s="71"/>
      <c r="L2" s="71"/>
      <c r="M2" s="71"/>
      <c r="N2" s="71"/>
      <c r="O2" s="71"/>
      <c r="P2" s="71"/>
    </row>
    <row r="3" spans="1:16" x14ac:dyDescent="0.2">
      <c r="A3" s="52"/>
      <c r="B3" s="96" t="s">
        <v>84</v>
      </c>
      <c r="C3" s="78" t="s">
        <v>7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">
      <c r="C4" s="78" t="s">
        <v>273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">
      <c r="C5" s="78" t="s">
        <v>274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">
      <c r="C6" s="78" t="s">
        <v>272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">
      <c r="B7" s="96" t="s">
        <v>102</v>
      </c>
      <c r="C7" s="78" t="s">
        <v>7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">
      <c r="C8" s="78" t="s">
        <v>273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">
      <c r="C9" s="78" t="s">
        <v>274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">
      <c r="C10" s="78" t="s">
        <v>272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">
      <c r="B11" s="96" t="s">
        <v>90</v>
      </c>
      <c r="C11" s="78" t="s">
        <v>7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">
      <c r="C12" s="78" t="s">
        <v>273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">
      <c r="C13" s="78" t="s">
        <v>274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">
      <c r="C14" s="78" t="s">
        <v>272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">
      <c r="B15" s="96" t="s">
        <v>3</v>
      </c>
      <c r="C15" s="78" t="s">
        <v>7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">
      <c r="C16" s="78" t="s">
        <v>273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">
      <c r="C17" s="78" t="s">
        <v>274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" customHeight="1" x14ac:dyDescent="0.2">
      <c r="C18" s="78" t="s">
        <v>272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">
      <c r="B19" s="96" t="s">
        <v>2</v>
      </c>
      <c r="C19" s="78" t="s">
        <v>7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">
      <c r="C20" s="78" t="s">
        <v>273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">
      <c r="C21" s="78" t="s">
        <v>274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">
      <c r="C22" s="78" t="s">
        <v>272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">
      <c r="B23" s="96" t="s">
        <v>99</v>
      </c>
      <c r="C23" s="78" t="s">
        <v>7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">
      <c r="C24" s="78" t="s">
        <v>273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">
      <c r="C25" s="78" t="s">
        <v>274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">
      <c r="C26" s="78" t="s">
        <v>272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">
      <c r="A28" s="55" t="s">
        <v>279</v>
      </c>
    </row>
    <row r="29" spans="1:16" x14ac:dyDescent="0.2">
      <c r="A29" s="72" t="s">
        <v>282</v>
      </c>
      <c r="B29" s="52" t="s">
        <v>270</v>
      </c>
      <c r="C29" s="52" t="s">
        <v>281</v>
      </c>
      <c r="D29" s="57" t="s">
        <v>78</v>
      </c>
      <c r="E29" s="57" t="s">
        <v>74</v>
      </c>
      <c r="F29" s="57" t="s">
        <v>77</v>
      </c>
      <c r="G29" s="57" t="s">
        <v>75</v>
      </c>
      <c r="H29" s="57" t="s">
        <v>76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">
      <c r="A30" s="52"/>
      <c r="B30" s="96" t="s">
        <v>84</v>
      </c>
      <c r="C30" s="78" t="s">
        <v>7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">
      <c r="C31" s="78" t="s">
        <v>273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">
      <c r="C32" s="78" t="s">
        <v>6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">
      <c r="C33" s="78" t="s">
        <v>207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">
      <c r="B34" s="96" t="s">
        <v>102</v>
      </c>
      <c r="C34" s="78" t="s">
        <v>7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">
      <c r="C35" s="78" t="s">
        <v>273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">
      <c r="C36" s="78" t="s">
        <v>6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">
      <c r="C37" s="78" t="s">
        <v>207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">
      <c r="B38" s="96" t="s">
        <v>90</v>
      </c>
      <c r="C38" s="78" t="s">
        <v>7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">
      <c r="C39" s="78" t="s">
        <v>273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">
      <c r="C40" s="78" t="s">
        <v>6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">
      <c r="C41" s="78" t="s">
        <v>207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">
      <c r="B42" s="96" t="s">
        <v>3</v>
      </c>
      <c r="C42" s="78" t="s">
        <v>7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">
      <c r="C43" s="78" t="s">
        <v>273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">
      <c r="C44" s="78" t="s">
        <v>6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">
      <c r="C45" s="78" t="s">
        <v>207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">
      <c r="B46" s="96" t="s">
        <v>2</v>
      </c>
      <c r="C46" s="78" t="s">
        <v>7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">
      <c r="C47" s="78" t="s">
        <v>273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">
      <c r="C48" s="78" t="s">
        <v>6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">
      <c r="C49" s="78" t="s">
        <v>207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">
      <c r="B50" s="96" t="s">
        <v>99</v>
      </c>
      <c r="C50" s="78" t="s">
        <v>7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">
      <c r="C51" s="78" t="s">
        <v>273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">
      <c r="C52" s="78" t="s">
        <v>6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">
      <c r="C53" s="78" t="s">
        <v>207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">
      <c r="C54" s="78"/>
      <c r="D54" s="78"/>
    </row>
    <row r="55" spans="1:16" s="64" customFormat="1" x14ac:dyDescent="0.2">
      <c r="A55" s="55" t="s">
        <v>276</v>
      </c>
    </row>
    <row r="56" spans="1:16" ht="26.45" customHeight="1" x14ac:dyDescent="0.2">
      <c r="A56" s="72" t="s">
        <v>105</v>
      </c>
      <c r="B56" s="52" t="s">
        <v>270</v>
      </c>
      <c r="C56" s="74" t="s">
        <v>267</v>
      </c>
      <c r="D56" s="57" t="s">
        <v>113</v>
      </c>
      <c r="E56" s="57" t="s">
        <v>114</v>
      </c>
      <c r="F56" s="57" t="s">
        <v>115</v>
      </c>
      <c r="G56" s="57" t="s">
        <v>116</v>
      </c>
      <c r="H56" s="71"/>
      <c r="M56" s="71"/>
      <c r="N56" s="71"/>
      <c r="O56" s="71"/>
      <c r="P56" s="71"/>
    </row>
    <row r="57" spans="1:16" x14ac:dyDescent="0.2">
      <c r="A57" s="52"/>
      <c r="B57" s="96" t="s">
        <v>81</v>
      </c>
      <c r="C57" s="78" t="s">
        <v>275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">
      <c r="C58" s="78" t="s">
        <v>268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">
      <c r="B59" s="96" t="s">
        <v>89</v>
      </c>
      <c r="C59" s="78" t="s">
        <v>275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">
      <c r="C60" s="78" t="s">
        <v>268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">
      <c r="B61" s="96" t="s">
        <v>103</v>
      </c>
      <c r="C61" s="78" t="s">
        <v>275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">
      <c r="C62" s="78" t="s">
        <v>268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">
      <c r="C63" s="78"/>
      <c r="D63" s="78"/>
    </row>
    <row r="64" spans="1:16" s="64" customFormat="1" x14ac:dyDescent="0.2">
      <c r="A64" s="55" t="s">
        <v>277</v>
      </c>
    </row>
    <row r="65" spans="1:16" ht="26.45" customHeight="1" x14ac:dyDescent="0.2">
      <c r="A65" s="72" t="s">
        <v>123</v>
      </c>
      <c r="B65" s="52" t="s">
        <v>270</v>
      </c>
      <c r="C65" s="74" t="s">
        <v>269</v>
      </c>
      <c r="D65" s="57" t="s">
        <v>78</v>
      </c>
      <c r="E65" s="57" t="s">
        <v>74</v>
      </c>
      <c r="F65" s="57" t="s">
        <v>77</v>
      </c>
      <c r="G65" s="57" t="s">
        <v>75</v>
      </c>
      <c r="H65" s="75" t="s">
        <v>76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">
      <c r="A66" s="76"/>
      <c r="B66" s="96" t="s">
        <v>93</v>
      </c>
      <c r="C66" s="78" t="s">
        <v>124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">
      <c r="C67" s="78" t="s">
        <v>127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">
      <c r="C68" s="78" t="s">
        <v>126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">
      <c r="C69" s="78" t="s">
        <v>125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">
      <c r="B70" s="96" t="s">
        <v>97</v>
      </c>
      <c r="C70" s="78" t="s">
        <v>124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">
      <c r="C71" s="78" t="s">
        <v>127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">
      <c r="C72" s="78" t="s">
        <v>126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">
      <c r="C73" s="78" t="s">
        <v>125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">
      <c r="B74" s="96" t="s">
        <v>95</v>
      </c>
      <c r="C74" s="78" t="s">
        <v>124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">
      <c r="C75" s="78" t="s">
        <v>127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">
      <c r="C76" s="78" t="s">
        <v>126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">
      <c r="C77" s="78" t="s">
        <v>125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">
      <c r="B78" s="96" t="s">
        <v>96</v>
      </c>
      <c r="C78" s="78" t="s">
        <v>124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">
      <c r="C79" s="78" t="s">
        <v>127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">
      <c r="C80" s="78" t="s">
        <v>126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">
      <c r="C81" s="78" t="s">
        <v>125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">
      <c r="B82" s="96" t="s">
        <v>84</v>
      </c>
      <c r="C82" s="78" t="s">
        <v>124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">
      <c r="C83" s="78" t="s">
        <v>127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">
      <c r="C84" s="78" t="s">
        <v>126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">
      <c r="C85" s="78" t="s">
        <v>125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">
      <c r="B86" s="96" t="s">
        <v>102</v>
      </c>
      <c r="C86" s="78" t="s">
        <v>124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">
      <c r="C87" s="78" t="s">
        <v>127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">
      <c r="C88" s="78" t="s">
        <v>126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">
      <c r="C89" s="78" t="s">
        <v>125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">
      <c r="B90" s="96" t="s">
        <v>90</v>
      </c>
      <c r="C90" s="78" t="s">
        <v>124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">
      <c r="C91" s="78" t="s">
        <v>127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">
      <c r="C92" s="78" t="s">
        <v>126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">
      <c r="C93" s="78" t="s">
        <v>125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">
      <c r="B94" s="96" t="s">
        <v>2</v>
      </c>
      <c r="C94" s="78" t="s">
        <v>124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">
      <c r="C95" s="78" t="s">
        <v>127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">
      <c r="C96" s="78" t="s">
        <v>126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">
      <c r="C97" s="78" t="s">
        <v>125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">
      <c r="B98" s="96" t="s">
        <v>101</v>
      </c>
      <c r="C98" s="78" t="s">
        <v>124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">
      <c r="C99" s="78" t="s">
        <v>127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">
      <c r="C100" s="78" t="s">
        <v>126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">
      <c r="C101" s="78" t="s">
        <v>125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">
      <c r="A103" s="55" t="s">
        <v>280</v>
      </c>
    </row>
    <row r="104" spans="1:16" ht="26.45" customHeight="1" x14ac:dyDescent="0.2">
      <c r="A104" s="72" t="s">
        <v>84</v>
      </c>
      <c r="B104" s="76" t="s">
        <v>125</v>
      </c>
      <c r="C104" s="74" t="s">
        <v>269</v>
      </c>
      <c r="D104" s="57" t="s">
        <v>78</v>
      </c>
      <c r="E104" s="57" t="s">
        <v>74</v>
      </c>
      <c r="F104" s="57" t="s">
        <v>77</v>
      </c>
      <c r="G104" s="57" t="s">
        <v>75</v>
      </c>
      <c r="H104" s="75" t="s">
        <v>76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">
      <c r="A105" s="52"/>
      <c r="C105" s="78" t="s">
        <v>124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">
      <c r="C106" s="78" t="s">
        <v>127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">
      <c r="C107" s="78" t="s">
        <v>126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">
      <c r="C108" s="78" t="s">
        <v>125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">
      <c r="A110" s="88" t="s">
        <v>235</v>
      </c>
      <c r="H110" s="88"/>
    </row>
    <row r="111" spans="1:16" x14ac:dyDescent="0.2">
      <c r="A111" s="55" t="s">
        <v>278</v>
      </c>
      <c r="B111" s="64"/>
      <c r="C111" s="64"/>
      <c r="D111" s="64"/>
      <c r="E111" s="64"/>
      <c r="F111" s="64"/>
      <c r="G111" s="64"/>
      <c r="H111" s="64"/>
    </row>
    <row r="112" spans="1:16" x14ac:dyDescent="0.2">
      <c r="A112" s="72" t="s">
        <v>230</v>
      </c>
      <c r="B112" s="70" t="s">
        <v>270</v>
      </c>
      <c r="C112" s="70" t="s">
        <v>271</v>
      </c>
      <c r="D112" s="57" t="s">
        <v>78</v>
      </c>
      <c r="E112" s="57" t="s">
        <v>74</v>
      </c>
      <c r="F112" s="57" t="s">
        <v>77</v>
      </c>
      <c r="G112" s="57" t="s">
        <v>75</v>
      </c>
      <c r="H112" s="57" t="s">
        <v>76</v>
      </c>
    </row>
    <row r="113" spans="1:8" x14ac:dyDescent="0.2">
      <c r="A113" s="52"/>
      <c r="B113" s="96" t="s">
        <v>84</v>
      </c>
      <c r="C113" s="78" t="s">
        <v>7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">
      <c r="C114" s="78" t="s">
        <v>273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">
      <c r="C115" s="78" t="s">
        <v>274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">
      <c r="C116" s="78" t="s">
        <v>272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">
      <c r="B117" s="96" t="s">
        <v>102</v>
      </c>
      <c r="C117" s="78" t="s">
        <v>7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">
      <c r="C118" s="78" t="s">
        <v>273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">
      <c r="C119" s="78" t="s">
        <v>274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">
      <c r="C120" s="78" t="s">
        <v>272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">
      <c r="B121" s="96" t="s">
        <v>90</v>
      </c>
      <c r="C121" s="78" t="s">
        <v>7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">
      <c r="C122" s="78" t="s">
        <v>273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">
      <c r="C123" s="78" t="s">
        <v>274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">
      <c r="C124" s="78" t="s">
        <v>272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">
      <c r="B125" s="96" t="s">
        <v>3</v>
      </c>
      <c r="C125" s="78" t="s">
        <v>7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">
      <c r="C126" s="78" t="s">
        <v>273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">
      <c r="C127" s="78" t="s">
        <v>274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">
      <c r="C128" s="78" t="s">
        <v>272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">
      <c r="B129" s="96" t="s">
        <v>2</v>
      </c>
      <c r="C129" s="78" t="s">
        <v>7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">
      <c r="C130" s="78" t="s">
        <v>273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">
      <c r="C131" s="78" t="s">
        <v>274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">
      <c r="C132" s="78" t="s">
        <v>272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">
      <c r="B133" s="96" t="s">
        <v>99</v>
      </c>
      <c r="C133" s="78" t="s">
        <v>7</v>
      </c>
      <c r="D133" s="87">
        <f t="shared" ref="D133:H136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">
      <c r="C134" s="78" t="s">
        <v>273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">
      <c r="C135" s="78" t="s">
        <v>274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">
      <c r="C136" s="78" t="s">
        <v>272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">
      <c r="A138" s="55" t="s">
        <v>279</v>
      </c>
      <c r="B138" s="64"/>
      <c r="C138" s="64"/>
      <c r="D138" s="64"/>
      <c r="E138" s="64"/>
      <c r="F138" s="64"/>
      <c r="G138" s="64"/>
      <c r="H138" s="64"/>
    </row>
    <row r="139" spans="1:8" x14ac:dyDescent="0.2">
      <c r="A139" s="72" t="s">
        <v>282</v>
      </c>
      <c r="B139" s="52" t="s">
        <v>270</v>
      </c>
      <c r="C139" s="52" t="s">
        <v>281</v>
      </c>
      <c r="D139" s="57" t="s">
        <v>78</v>
      </c>
      <c r="E139" s="57" t="s">
        <v>74</v>
      </c>
      <c r="F139" s="57" t="s">
        <v>77</v>
      </c>
      <c r="G139" s="57" t="s">
        <v>75</v>
      </c>
      <c r="H139" s="57" t="s">
        <v>76</v>
      </c>
    </row>
    <row r="140" spans="1:8" x14ac:dyDescent="0.2">
      <c r="A140" s="52"/>
      <c r="B140" s="96" t="s">
        <v>84</v>
      </c>
      <c r="C140" s="78" t="s">
        <v>7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">
      <c r="C141" s="78" t="s">
        <v>273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">
      <c r="C142" s="78" t="s">
        <v>6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">
      <c r="C143" s="78" t="s">
        <v>207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">
      <c r="B144" s="96" t="s">
        <v>102</v>
      </c>
      <c r="C144" s="78" t="s">
        <v>7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">
      <c r="C145" s="78" t="s">
        <v>273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">
      <c r="C146" s="78" t="s">
        <v>6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">
      <c r="C147" s="78" t="s">
        <v>207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">
      <c r="B148" s="96" t="s">
        <v>90</v>
      </c>
      <c r="C148" s="78" t="s">
        <v>7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">
      <c r="C149" s="78" t="s">
        <v>273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">
      <c r="C150" s="78" t="s">
        <v>6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">
      <c r="C151" s="78" t="s">
        <v>207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">
      <c r="B152" s="96" t="s">
        <v>3</v>
      </c>
      <c r="C152" s="78" t="s">
        <v>7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">
      <c r="C153" s="78" t="s">
        <v>273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">
      <c r="C154" s="78" t="s">
        <v>6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">
      <c r="C155" s="78" t="s">
        <v>207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">
      <c r="B156" s="96" t="s">
        <v>2</v>
      </c>
      <c r="C156" s="78" t="s">
        <v>7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">
      <c r="C157" s="78" t="s">
        <v>273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">
      <c r="C158" s="78" t="s">
        <v>6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">
      <c r="C159" s="78" t="s">
        <v>207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">
      <c r="B160" s="96" t="s">
        <v>99</v>
      </c>
      <c r="C160" s="78" t="s">
        <v>7</v>
      </c>
      <c r="D160" s="87">
        <f t="shared" ref="D160:H163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">
      <c r="C161" s="78" t="s">
        <v>273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">
      <c r="C162" s="78" t="s">
        <v>6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">
      <c r="C163" s="78" t="s">
        <v>207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">
      <c r="C164" s="78"/>
      <c r="D164" s="78"/>
    </row>
    <row r="165" spans="1:8" x14ac:dyDescent="0.2">
      <c r="A165" s="55" t="s">
        <v>276</v>
      </c>
      <c r="B165" s="64"/>
      <c r="C165" s="64"/>
      <c r="D165" s="64"/>
      <c r="E165" s="64"/>
      <c r="F165" s="64"/>
      <c r="G165" s="64"/>
      <c r="H165" s="64"/>
    </row>
    <row r="166" spans="1:8" ht="26.45" customHeight="1" x14ac:dyDescent="0.2">
      <c r="A166" s="72" t="s">
        <v>105</v>
      </c>
      <c r="B166" s="52" t="s">
        <v>270</v>
      </c>
      <c r="C166" s="74" t="s">
        <v>267</v>
      </c>
      <c r="D166" s="57" t="s">
        <v>113</v>
      </c>
      <c r="E166" s="57" t="s">
        <v>114</v>
      </c>
      <c r="F166" s="57" t="s">
        <v>115</v>
      </c>
      <c r="G166" s="57" t="s">
        <v>116</v>
      </c>
      <c r="H166" s="71"/>
    </row>
    <row r="167" spans="1:8" x14ac:dyDescent="0.2">
      <c r="A167" s="52"/>
      <c r="B167" s="96" t="s">
        <v>81</v>
      </c>
      <c r="C167" s="78" t="s">
        <v>275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">
      <c r="C168" s="78" t="s">
        <v>268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">
      <c r="B169" s="96" t="s">
        <v>89</v>
      </c>
      <c r="C169" s="78" t="s">
        <v>275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">
      <c r="C170" s="78" t="s">
        <v>268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">
      <c r="B171" s="96" t="s">
        <v>103</v>
      </c>
      <c r="C171" s="78" t="s">
        <v>275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">
      <c r="C172" s="78" t="s">
        <v>268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">
      <c r="C173" s="78"/>
      <c r="D173" s="78"/>
    </row>
    <row r="174" spans="1:8" x14ac:dyDescent="0.2">
      <c r="A174" s="55" t="s">
        <v>277</v>
      </c>
      <c r="B174" s="64"/>
      <c r="C174" s="64"/>
      <c r="D174" s="64"/>
      <c r="E174" s="64"/>
      <c r="F174" s="64"/>
      <c r="G174" s="64"/>
      <c r="H174" s="64"/>
    </row>
    <row r="175" spans="1:8" ht="26.45" customHeight="1" x14ac:dyDescent="0.2">
      <c r="A175" s="72" t="s">
        <v>123</v>
      </c>
      <c r="B175" s="52" t="s">
        <v>270</v>
      </c>
      <c r="C175" s="74" t="s">
        <v>269</v>
      </c>
      <c r="D175" s="57" t="s">
        <v>78</v>
      </c>
      <c r="E175" s="57" t="s">
        <v>74</v>
      </c>
      <c r="F175" s="57" t="s">
        <v>77</v>
      </c>
      <c r="G175" s="57" t="s">
        <v>75</v>
      </c>
      <c r="H175" s="75" t="s">
        <v>76</v>
      </c>
    </row>
    <row r="176" spans="1:8" x14ac:dyDescent="0.2">
      <c r="A176" s="76"/>
      <c r="B176" s="96" t="s">
        <v>93</v>
      </c>
      <c r="C176" s="78" t="s">
        <v>124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">
      <c r="C177" s="78" t="s">
        <v>127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">
      <c r="C178" s="78" t="s">
        <v>126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">
      <c r="C179" s="78" t="s">
        <v>125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">
      <c r="B180" s="96" t="s">
        <v>97</v>
      </c>
      <c r="C180" s="78" t="s">
        <v>124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">
      <c r="C181" s="78" t="s">
        <v>127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">
      <c r="C182" s="78" t="s">
        <v>126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">
      <c r="C183" s="78" t="s">
        <v>125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">
      <c r="B184" s="96" t="s">
        <v>95</v>
      </c>
      <c r="C184" s="78" t="s">
        <v>124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">
      <c r="C185" s="78" t="s">
        <v>127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">
      <c r="C186" s="78" t="s">
        <v>126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">
      <c r="C187" s="78" t="s">
        <v>125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">
      <c r="B188" s="96" t="s">
        <v>96</v>
      </c>
      <c r="C188" s="78" t="s">
        <v>124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">
      <c r="C189" s="78" t="s">
        <v>127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">
      <c r="C190" s="78" t="s">
        <v>126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">
      <c r="C191" s="78" t="s">
        <v>125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">
      <c r="B192" s="96" t="s">
        <v>84</v>
      </c>
      <c r="C192" s="78" t="s">
        <v>124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">
      <c r="C193" s="78" t="s">
        <v>127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">
      <c r="C194" s="78" t="s">
        <v>126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">
      <c r="C195" s="78" t="s">
        <v>125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">
      <c r="B196" s="96" t="s">
        <v>102</v>
      </c>
      <c r="C196" s="78" t="s">
        <v>124</v>
      </c>
      <c r="D196" s="87">
        <f t="shared" ref="D196:G211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">
      <c r="C197" s="78" t="s">
        <v>127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">
      <c r="C198" s="78" t="s">
        <v>126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">
      <c r="C199" s="78" t="s">
        <v>125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">
      <c r="B200" s="96" t="s">
        <v>90</v>
      </c>
      <c r="C200" s="78" t="s">
        <v>124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">
      <c r="C201" s="78" t="s">
        <v>127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">
      <c r="C202" s="78" t="s">
        <v>126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">
      <c r="C203" s="78" t="s">
        <v>125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">
      <c r="B204" s="96" t="s">
        <v>2</v>
      </c>
      <c r="C204" s="78" t="s">
        <v>124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">
      <c r="C205" s="78" t="s">
        <v>127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">
      <c r="C206" s="78" t="s">
        <v>126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">
      <c r="C207" s="78" t="s">
        <v>125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">
      <c r="B208" s="96" t="s">
        <v>101</v>
      </c>
      <c r="C208" s="78" t="s">
        <v>124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">
      <c r="C209" s="78" t="s">
        <v>127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">
      <c r="C210" s="78" t="s">
        <v>126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">
      <c r="C211" s="78" t="s">
        <v>125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">
      <c r="A213" s="55" t="s">
        <v>280</v>
      </c>
      <c r="B213" s="64"/>
      <c r="C213" s="64"/>
      <c r="D213" s="64"/>
      <c r="E213" s="64"/>
      <c r="F213" s="64"/>
      <c r="G213" s="64"/>
      <c r="H213" s="64"/>
    </row>
    <row r="214" spans="1:9" ht="26.45" customHeight="1" x14ac:dyDescent="0.2">
      <c r="A214" s="72" t="s">
        <v>84</v>
      </c>
      <c r="B214" s="76" t="s">
        <v>125</v>
      </c>
      <c r="C214" s="74" t="s">
        <v>269</v>
      </c>
      <c r="D214" s="57" t="s">
        <v>78</v>
      </c>
      <c r="E214" s="57" t="s">
        <v>74</v>
      </c>
      <c r="F214" s="57" t="s">
        <v>77</v>
      </c>
      <c r="G214" s="57" t="s">
        <v>75</v>
      </c>
      <c r="H214" s="75" t="s">
        <v>76</v>
      </c>
    </row>
    <row r="215" spans="1:9" x14ac:dyDescent="0.2">
      <c r="A215" s="52"/>
      <c r="C215" s="78" t="s">
        <v>124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">
      <c r="C216" s="78" t="s">
        <v>127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">
      <c r="C217" s="78" t="s">
        <v>126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">
      <c r="C218" s="78" t="s">
        <v>125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">
      <c r="A220" s="88" t="s">
        <v>245</v>
      </c>
      <c r="H220" s="88"/>
    </row>
    <row r="221" spans="1:9" x14ac:dyDescent="0.2">
      <c r="A221" s="55" t="s">
        <v>278</v>
      </c>
      <c r="B221" s="64"/>
      <c r="C221" s="64"/>
      <c r="D221" s="64"/>
      <c r="E221" s="64"/>
      <c r="F221" s="64"/>
      <c r="G221" s="64"/>
      <c r="H221" s="64"/>
      <c r="I221" s="64"/>
    </row>
    <row r="222" spans="1:9" x14ac:dyDescent="0.2">
      <c r="A222" s="72" t="s">
        <v>230</v>
      </c>
      <c r="B222" s="70" t="s">
        <v>270</v>
      </c>
      <c r="C222" s="70" t="s">
        <v>271</v>
      </c>
      <c r="D222" s="57" t="s">
        <v>78</v>
      </c>
      <c r="E222" s="57" t="s">
        <v>74</v>
      </c>
      <c r="F222" s="57" t="s">
        <v>77</v>
      </c>
      <c r="G222" s="57" t="s">
        <v>75</v>
      </c>
      <c r="H222" s="57" t="s">
        <v>76</v>
      </c>
      <c r="I222" s="71"/>
    </row>
    <row r="223" spans="1:9" x14ac:dyDescent="0.2">
      <c r="A223" s="52"/>
      <c r="B223" s="96" t="s">
        <v>84</v>
      </c>
      <c r="C223" s="78" t="s">
        <v>7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">
      <c r="C224" s="78" t="s">
        <v>273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">
      <c r="C225" s="78" t="s">
        <v>274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">
      <c r="C226" s="78" t="s">
        <v>272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">
      <c r="B227" s="96" t="s">
        <v>102</v>
      </c>
      <c r="C227" s="78" t="s">
        <v>7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">
      <c r="C228" s="78" t="s">
        <v>273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">
      <c r="C229" s="78" t="s">
        <v>274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">
      <c r="C230" s="78" t="s">
        <v>272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">
      <c r="B231" s="96" t="s">
        <v>90</v>
      </c>
      <c r="C231" s="78" t="s">
        <v>7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">
      <c r="C232" s="78" t="s">
        <v>273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">
      <c r="C233" s="78" t="s">
        <v>274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">
      <c r="C234" s="78" t="s">
        <v>272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">
      <c r="B235" s="96" t="s">
        <v>3</v>
      </c>
      <c r="C235" s="78" t="s">
        <v>7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">
      <c r="C236" s="78" t="s">
        <v>273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">
      <c r="C237" s="78" t="s">
        <v>274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">
      <c r="C238" s="78" t="s">
        <v>272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">
      <c r="B239" s="96" t="s">
        <v>2</v>
      </c>
      <c r="C239" s="78" t="s">
        <v>7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">
      <c r="C240" s="78" t="s">
        <v>273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">
      <c r="C241" s="78" t="s">
        <v>274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">
      <c r="C242" s="78" t="s">
        <v>272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">
      <c r="B243" s="96" t="s">
        <v>99</v>
      </c>
      <c r="C243" s="78" t="s">
        <v>7</v>
      </c>
      <c r="D243" s="87">
        <f t="shared" ref="D243:H246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">
      <c r="C244" s="78" t="s">
        <v>273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">
      <c r="C245" s="78" t="s">
        <v>274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">
      <c r="C246" s="78" t="s">
        <v>272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">
      <c r="A248" s="55" t="s">
        <v>279</v>
      </c>
      <c r="B248" s="64"/>
      <c r="C248" s="64"/>
      <c r="D248" s="64"/>
      <c r="E248" s="64"/>
      <c r="F248" s="64"/>
      <c r="G248" s="64"/>
      <c r="H248" s="64"/>
      <c r="I248" s="64"/>
    </row>
    <row r="249" spans="1:9" x14ac:dyDescent="0.2">
      <c r="A249" s="72" t="s">
        <v>282</v>
      </c>
      <c r="B249" s="52" t="s">
        <v>270</v>
      </c>
      <c r="C249" s="52" t="s">
        <v>281</v>
      </c>
      <c r="D249" s="57" t="s">
        <v>78</v>
      </c>
      <c r="E249" s="57" t="s">
        <v>74</v>
      </c>
      <c r="F249" s="57" t="s">
        <v>77</v>
      </c>
      <c r="G249" s="57" t="s">
        <v>75</v>
      </c>
      <c r="H249" s="57" t="s">
        <v>76</v>
      </c>
      <c r="I249" s="71"/>
    </row>
    <row r="250" spans="1:9" x14ac:dyDescent="0.2">
      <c r="A250" s="52"/>
      <c r="B250" s="96" t="s">
        <v>84</v>
      </c>
      <c r="C250" s="78" t="s">
        <v>7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">
      <c r="C251" s="78" t="s">
        <v>273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">
      <c r="C252" s="78" t="s">
        <v>6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">
      <c r="C253" s="78" t="s">
        <v>207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">
      <c r="B254" s="96" t="s">
        <v>102</v>
      </c>
      <c r="C254" s="78" t="s">
        <v>7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">
      <c r="C255" s="78" t="s">
        <v>273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">
      <c r="C256" s="78" t="s">
        <v>6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">
      <c r="C257" s="78" t="s">
        <v>207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">
      <c r="B258" s="96" t="s">
        <v>90</v>
      </c>
      <c r="C258" s="78" t="s">
        <v>7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">
      <c r="C259" s="78" t="s">
        <v>273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">
      <c r="C260" s="78" t="s">
        <v>6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">
      <c r="C261" s="78" t="s">
        <v>207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">
      <c r="B262" s="96" t="s">
        <v>3</v>
      </c>
      <c r="C262" s="78" t="s">
        <v>7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">
      <c r="C263" s="78" t="s">
        <v>273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">
      <c r="C264" s="78" t="s">
        <v>6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">
      <c r="C265" s="78" t="s">
        <v>207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">
      <c r="B266" s="96" t="s">
        <v>2</v>
      </c>
      <c r="C266" s="78" t="s">
        <v>7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">
      <c r="C267" s="78" t="s">
        <v>273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">
      <c r="C268" s="78" t="s">
        <v>6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">
      <c r="C269" s="78" t="s">
        <v>207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">
      <c r="B270" s="96" t="s">
        <v>99</v>
      </c>
      <c r="C270" s="78" t="s">
        <v>7</v>
      </c>
      <c r="D270" s="87">
        <f t="shared" ref="D270:H273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">
      <c r="C271" s="78" t="s">
        <v>273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">
      <c r="C272" s="78" t="s">
        <v>6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">
      <c r="C273" s="78" t="s">
        <v>207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">
      <c r="C274" s="78"/>
      <c r="D274" s="78"/>
    </row>
    <row r="275" spans="1:9" x14ac:dyDescent="0.2">
      <c r="A275" s="55" t="s">
        <v>276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5" customHeight="1" x14ac:dyDescent="0.2">
      <c r="A276" s="72" t="s">
        <v>105</v>
      </c>
      <c r="B276" s="52" t="s">
        <v>270</v>
      </c>
      <c r="C276" s="74" t="s">
        <v>267</v>
      </c>
      <c r="D276" s="57" t="s">
        <v>113</v>
      </c>
      <c r="E276" s="57" t="s">
        <v>114</v>
      </c>
      <c r="F276" s="57" t="s">
        <v>115</v>
      </c>
      <c r="G276" s="57" t="s">
        <v>116</v>
      </c>
      <c r="H276" s="71"/>
    </row>
    <row r="277" spans="1:9" x14ac:dyDescent="0.2">
      <c r="A277" s="52"/>
      <c r="B277" s="96" t="s">
        <v>81</v>
      </c>
      <c r="C277" s="78" t="s">
        <v>275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">
      <c r="C278" s="78" t="s">
        <v>268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">
      <c r="B279" s="96" t="s">
        <v>89</v>
      </c>
      <c r="C279" s="78" t="s">
        <v>275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">
      <c r="C280" s="78" t="s">
        <v>268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">
      <c r="B281" s="96" t="s">
        <v>103</v>
      </c>
      <c r="C281" s="78" t="s">
        <v>275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">
      <c r="C282" s="78" t="s">
        <v>268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">
      <c r="C283" s="78"/>
      <c r="D283" s="78"/>
    </row>
    <row r="284" spans="1:9" x14ac:dyDescent="0.2">
      <c r="A284" s="55" t="s">
        <v>277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5" customHeight="1" x14ac:dyDescent="0.2">
      <c r="A285" s="72" t="s">
        <v>123</v>
      </c>
      <c r="B285" s="52" t="s">
        <v>270</v>
      </c>
      <c r="C285" s="74" t="s">
        <v>269</v>
      </c>
      <c r="D285" s="57" t="s">
        <v>78</v>
      </c>
      <c r="E285" s="57" t="s">
        <v>74</v>
      </c>
      <c r="F285" s="57" t="s">
        <v>77</v>
      </c>
      <c r="G285" s="57" t="s">
        <v>75</v>
      </c>
      <c r="H285" s="75" t="s">
        <v>76</v>
      </c>
      <c r="I285" s="71"/>
    </row>
    <row r="286" spans="1:9" x14ac:dyDescent="0.2">
      <c r="A286" s="76"/>
      <c r="B286" s="96" t="s">
        <v>93</v>
      </c>
      <c r="C286" s="78" t="s">
        <v>124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">
      <c r="C287" s="78" t="s">
        <v>127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">
      <c r="C288" s="78" t="s">
        <v>126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">
      <c r="C289" s="78" t="s">
        <v>125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">
      <c r="B290" s="96" t="s">
        <v>97</v>
      </c>
      <c r="C290" s="78" t="s">
        <v>124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">
      <c r="C291" s="78" t="s">
        <v>127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">
      <c r="C292" s="78" t="s">
        <v>126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">
      <c r="C293" s="78" t="s">
        <v>125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">
      <c r="B294" s="96" t="s">
        <v>95</v>
      </c>
      <c r="C294" s="78" t="s">
        <v>124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">
      <c r="C295" s="78" t="s">
        <v>127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">
      <c r="C296" s="78" t="s">
        <v>126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">
      <c r="C297" s="78" t="s">
        <v>125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">
      <c r="B298" s="96" t="s">
        <v>96</v>
      </c>
      <c r="C298" s="78" t="s">
        <v>124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">
      <c r="C299" s="78" t="s">
        <v>127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">
      <c r="C300" s="78" t="s">
        <v>126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">
      <c r="C301" s="78" t="s">
        <v>125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">
      <c r="B302" s="96" t="s">
        <v>84</v>
      </c>
      <c r="C302" s="78" t="s">
        <v>124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">
      <c r="C303" s="78" t="s">
        <v>127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">
      <c r="C304" s="78" t="s">
        <v>126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">
      <c r="C305" s="78" t="s">
        <v>125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">
      <c r="B306" s="96" t="s">
        <v>102</v>
      </c>
      <c r="C306" s="78" t="s">
        <v>124</v>
      </c>
      <c r="D306" s="87">
        <f t="shared" ref="D306:G321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">
      <c r="C307" s="78" t="s">
        <v>127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">
      <c r="C308" s="78" t="s">
        <v>126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">
      <c r="C309" s="78" t="s">
        <v>125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">
      <c r="B310" s="96" t="s">
        <v>90</v>
      </c>
      <c r="C310" s="78" t="s">
        <v>124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">
      <c r="C311" s="78" t="s">
        <v>127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">
      <c r="C312" s="78" t="s">
        <v>126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">
      <c r="C313" s="78" t="s">
        <v>125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">
      <c r="B314" s="96" t="s">
        <v>2</v>
      </c>
      <c r="C314" s="78" t="s">
        <v>124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">
      <c r="C315" s="78" t="s">
        <v>127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">
      <c r="C316" s="78" t="s">
        <v>126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">
      <c r="C317" s="78" t="s">
        <v>125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">
      <c r="B318" s="96" t="s">
        <v>101</v>
      </c>
      <c r="C318" s="78" t="s">
        <v>124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">
      <c r="C319" s="78" t="s">
        <v>127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">
      <c r="C320" s="78" t="s">
        <v>126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">
      <c r="C321" s="78" t="s">
        <v>125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">
      <c r="A323" s="55" t="s">
        <v>280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5" customHeight="1" x14ac:dyDescent="0.2">
      <c r="A324" s="72" t="s">
        <v>84</v>
      </c>
      <c r="B324" s="76" t="s">
        <v>125</v>
      </c>
      <c r="C324" s="74" t="s">
        <v>269</v>
      </c>
      <c r="D324" s="57" t="s">
        <v>78</v>
      </c>
      <c r="E324" s="57" t="s">
        <v>74</v>
      </c>
      <c r="F324" s="57" t="s">
        <v>77</v>
      </c>
      <c r="G324" s="57" t="s">
        <v>75</v>
      </c>
      <c r="H324" s="75" t="s">
        <v>76</v>
      </c>
      <c r="I324" s="71"/>
    </row>
    <row r="325" spans="1:9" x14ac:dyDescent="0.2">
      <c r="A325" s="52"/>
      <c r="C325" s="78" t="s">
        <v>124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">
      <c r="C326" s="78" t="s">
        <v>127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">
      <c r="C327" s="78" t="s">
        <v>126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">
      <c r="C328" s="78" t="s">
        <v>125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uDoToAOzqmWg8HJDvFbPROiTVPTWItL21uAzBlEcXiHF3s2LvIhwG+4wksjB1MuqbdvJviVZEKL0Mvy0gTzybA==" saltValue="FBQuBZpyN3mIVENItSww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109375" defaultRowHeight="12.75" x14ac:dyDescent="0.2"/>
  <cols>
    <col min="1" max="1" width="44.85546875" style="96" customWidth="1"/>
    <col min="2" max="2" width="44.42578125" style="96" customWidth="1"/>
    <col min="3" max="3" width="17.7109375" style="96" customWidth="1"/>
    <col min="4" max="4" width="17.5703125" style="96" customWidth="1"/>
    <col min="5" max="5" width="17.28515625" style="96" customWidth="1"/>
    <col min="6" max="6" width="15" style="96" customWidth="1"/>
    <col min="7" max="7" width="13.7109375" style="96" customWidth="1"/>
    <col min="8" max="12" width="12.7109375" style="96" customWidth="1"/>
    <col min="13" max="16384" width="12.7109375" style="96"/>
  </cols>
  <sheetData>
    <row r="1" spans="1:7" s="64" customFormat="1" ht="14.25" customHeight="1" x14ac:dyDescent="0.2">
      <c r="A1" s="55" t="s">
        <v>313</v>
      </c>
    </row>
    <row r="2" spans="1:7" ht="14.25" customHeight="1" x14ac:dyDescent="0.2">
      <c r="A2" s="76" t="s">
        <v>208</v>
      </c>
      <c r="B2" s="70"/>
      <c r="C2" s="52" t="s">
        <v>78</v>
      </c>
      <c r="D2" s="52" t="s">
        <v>74</v>
      </c>
      <c r="E2" s="52" t="s">
        <v>77</v>
      </c>
      <c r="F2" s="52" t="s">
        <v>75</v>
      </c>
      <c r="G2" s="52" t="s">
        <v>76</v>
      </c>
    </row>
    <row r="3" spans="1:7" ht="14.25" customHeight="1" x14ac:dyDescent="0.2">
      <c r="B3" s="65" t="s">
        <v>300</v>
      </c>
      <c r="C3" s="85" t="s">
        <v>8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">
      <c r="A4" s="52"/>
      <c r="B4" s="69" t="s">
        <v>286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">
      <c r="A5" s="58" t="s">
        <v>283</v>
      </c>
    </row>
    <row r="6" spans="1:7" ht="14.25" customHeight="1" x14ac:dyDescent="0.2">
      <c r="B6" s="69" t="s">
        <v>193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">
      <c r="B7" s="69" t="s">
        <v>184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">
      <c r="B8" s="69" t="s">
        <v>204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">
      <c r="B9" s="69" t="s">
        <v>203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">
      <c r="B10" s="69"/>
      <c r="C10" s="69"/>
      <c r="D10" s="69"/>
      <c r="E10" s="69"/>
      <c r="F10" s="69"/>
      <c r="G10" s="69"/>
    </row>
    <row r="11" spans="1:7" s="64" customFormat="1" ht="14.25" customHeight="1" x14ac:dyDescent="0.2">
      <c r="A11" s="55" t="s">
        <v>307</v>
      </c>
    </row>
    <row r="12" spans="1:7" ht="14.25" customHeight="1" x14ac:dyDescent="0.2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">
      <c r="A13" s="58"/>
      <c r="B13" s="65"/>
    </row>
    <row r="14" spans="1:7" s="64" customFormat="1" ht="14.25" customHeight="1" x14ac:dyDescent="0.2">
      <c r="A14" s="55" t="s">
        <v>314</v>
      </c>
    </row>
    <row r="15" spans="1:7" ht="14.25" customHeight="1" x14ac:dyDescent="0.2">
      <c r="A15" s="76" t="s">
        <v>282</v>
      </c>
      <c r="B15" s="69" t="s">
        <v>294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">
      <c r="A16" s="52"/>
      <c r="B16" s="69" t="s">
        <v>291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">
      <c r="A17" s="76" t="s">
        <v>105</v>
      </c>
      <c r="B17" s="65" t="s">
        <v>297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"/>
    <row r="19" spans="1:7" s="64" customFormat="1" ht="14.25" customHeight="1" x14ac:dyDescent="0.2">
      <c r="A19" s="55" t="s">
        <v>310</v>
      </c>
    </row>
    <row r="20" spans="1:7" s="58" customFormat="1" ht="14.25" customHeight="1" x14ac:dyDescent="0.2">
      <c r="C20" s="52" t="s">
        <v>68</v>
      </c>
      <c r="D20" s="52" t="s">
        <v>69</v>
      </c>
      <c r="E20" s="52" t="s">
        <v>70</v>
      </c>
      <c r="F20" s="52" t="s">
        <v>71</v>
      </c>
    </row>
    <row r="21" spans="1:7" x14ac:dyDescent="0.2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">
      <c r="A23" s="88" t="s">
        <v>235</v>
      </c>
    </row>
    <row r="24" spans="1:7" x14ac:dyDescent="0.2">
      <c r="A24" s="55" t="s">
        <v>313</v>
      </c>
      <c r="B24" s="64"/>
      <c r="C24" s="64"/>
      <c r="D24" s="64"/>
      <c r="E24" s="64"/>
      <c r="F24" s="64"/>
      <c r="G24" s="64"/>
    </row>
    <row r="25" spans="1:7" x14ac:dyDescent="0.2">
      <c r="A25" s="76" t="s">
        <v>208</v>
      </c>
      <c r="B25" s="70"/>
      <c r="C25" s="52" t="s">
        <v>78</v>
      </c>
      <c r="D25" s="52" t="s">
        <v>74</v>
      </c>
      <c r="E25" s="52" t="s">
        <v>77</v>
      </c>
      <c r="F25" s="52" t="s">
        <v>75</v>
      </c>
      <c r="G25" s="52" t="s">
        <v>76</v>
      </c>
    </row>
    <row r="26" spans="1:7" x14ac:dyDescent="0.2">
      <c r="B26" s="65" t="s">
        <v>301</v>
      </c>
      <c r="C26" s="85" t="s">
        <v>8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">
      <c r="A27" s="52"/>
      <c r="B27" s="69" t="s">
        <v>287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">
      <c r="A28" s="58" t="s">
        <v>284</v>
      </c>
    </row>
    <row r="29" spans="1:7" x14ac:dyDescent="0.2">
      <c r="B29" s="69" t="s">
        <v>315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">
      <c r="B30" s="69" t="s">
        <v>305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">
      <c r="B31" s="69" t="s">
        <v>319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">
      <c r="B32" s="69" t="s">
        <v>317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">
      <c r="B33" s="69"/>
      <c r="C33" s="69"/>
      <c r="D33" s="69"/>
      <c r="E33" s="69"/>
      <c r="F33" s="69"/>
      <c r="G33" s="69"/>
    </row>
    <row r="34" spans="1:7" x14ac:dyDescent="0.2">
      <c r="A34" s="55" t="s">
        <v>308</v>
      </c>
      <c r="B34" s="64"/>
      <c r="C34" s="64"/>
      <c r="D34" s="64"/>
      <c r="E34" s="64"/>
      <c r="F34" s="64"/>
      <c r="G34" s="64"/>
    </row>
    <row r="35" spans="1:7" x14ac:dyDescent="0.2">
      <c r="A35" s="58"/>
      <c r="B35" s="65" t="s">
        <v>303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">
      <c r="A36" s="58"/>
      <c r="B36" s="65"/>
    </row>
    <row r="37" spans="1:7" x14ac:dyDescent="0.2">
      <c r="A37" s="55" t="s">
        <v>314</v>
      </c>
      <c r="B37" s="64"/>
      <c r="C37" s="64"/>
      <c r="D37" s="64"/>
      <c r="E37" s="64"/>
      <c r="F37" s="64"/>
      <c r="G37" s="64"/>
    </row>
    <row r="38" spans="1:7" x14ac:dyDescent="0.2">
      <c r="A38" s="76" t="s">
        <v>282</v>
      </c>
      <c r="B38" s="69" t="s">
        <v>295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">
      <c r="A39" s="52"/>
      <c r="B39" s="69" t="s">
        <v>292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">
      <c r="A40" s="76" t="s">
        <v>105</v>
      </c>
      <c r="B40" s="65" t="s">
        <v>298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">
      <c r="A42" s="55" t="s">
        <v>311</v>
      </c>
      <c r="B42" s="64"/>
      <c r="C42" s="64"/>
      <c r="D42" s="64"/>
      <c r="E42" s="64"/>
      <c r="F42" s="64"/>
      <c r="G42" s="64"/>
    </row>
    <row r="43" spans="1:7" x14ac:dyDescent="0.2">
      <c r="A43" s="58"/>
      <c r="B43" s="58"/>
      <c r="C43" s="52" t="s">
        <v>68</v>
      </c>
      <c r="D43" s="52" t="s">
        <v>69</v>
      </c>
      <c r="E43" s="52" t="s">
        <v>70</v>
      </c>
      <c r="F43" s="52" t="s">
        <v>71</v>
      </c>
      <c r="G43" s="58"/>
    </row>
    <row r="44" spans="1:7" x14ac:dyDescent="0.2">
      <c r="B44" s="65" t="s">
        <v>289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">
      <c r="A46" s="88" t="s">
        <v>245</v>
      </c>
    </row>
    <row r="47" spans="1:7" x14ac:dyDescent="0.2">
      <c r="A47" s="55" t="s">
        <v>313</v>
      </c>
      <c r="B47" s="64"/>
      <c r="C47" s="64"/>
      <c r="D47" s="64"/>
      <c r="E47" s="64"/>
      <c r="F47" s="64"/>
      <c r="G47" s="64"/>
    </row>
    <row r="48" spans="1:7" x14ac:dyDescent="0.2">
      <c r="A48" s="76" t="s">
        <v>208</v>
      </c>
      <c r="B48" s="70"/>
      <c r="C48" s="52" t="s">
        <v>78</v>
      </c>
      <c r="D48" s="52" t="s">
        <v>74</v>
      </c>
      <c r="E48" s="52" t="s">
        <v>77</v>
      </c>
      <c r="F48" s="52" t="s">
        <v>75</v>
      </c>
      <c r="G48" s="52" t="s">
        <v>76</v>
      </c>
    </row>
    <row r="49" spans="1:7" x14ac:dyDescent="0.2">
      <c r="B49" s="65" t="s">
        <v>302</v>
      </c>
      <c r="C49" s="85" t="s">
        <v>8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">
      <c r="A50" s="52"/>
      <c r="B50" s="69" t="s">
        <v>288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">
      <c r="A51" s="58" t="s">
        <v>285</v>
      </c>
    </row>
    <row r="52" spans="1:7" x14ac:dyDescent="0.2">
      <c r="B52" s="69" t="s">
        <v>316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">
      <c r="B54" s="69" t="s">
        <v>320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">
      <c r="B55" s="69" t="s">
        <v>318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">
      <c r="B56" s="69"/>
      <c r="C56" s="69"/>
      <c r="D56" s="69"/>
      <c r="E56" s="69"/>
      <c r="F56" s="69"/>
      <c r="G56" s="69"/>
    </row>
    <row r="57" spans="1:7" x14ac:dyDescent="0.2">
      <c r="A57" s="55" t="s">
        <v>309</v>
      </c>
      <c r="B57" s="64"/>
      <c r="C57" s="64"/>
      <c r="D57" s="64"/>
      <c r="E57" s="64"/>
      <c r="F57" s="64"/>
      <c r="G57" s="64"/>
    </row>
    <row r="58" spans="1:7" x14ac:dyDescent="0.2">
      <c r="A58" s="58"/>
      <c r="B58" s="65" t="s">
        <v>304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">
      <c r="A59" s="58"/>
      <c r="B59" s="65"/>
    </row>
    <row r="60" spans="1:7" x14ac:dyDescent="0.2">
      <c r="A60" s="55" t="s">
        <v>314</v>
      </c>
      <c r="B60" s="64"/>
      <c r="C60" s="64"/>
      <c r="D60" s="64"/>
      <c r="E60" s="64"/>
      <c r="F60" s="64"/>
      <c r="G60" s="64"/>
    </row>
    <row r="61" spans="1:7" x14ac:dyDescent="0.2">
      <c r="A61" s="76" t="s">
        <v>282</v>
      </c>
      <c r="B61" s="69" t="s">
        <v>296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">
      <c r="A62" s="52"/>
      <c r="B62" s="69" t="s">
        <v>293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">
      <c r="A63" s="76" t="s">
        <v>105</v>
      </c>
      <c r="B63" s="65" t="s">
        <v>299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">
      <c r="A65" s="55" t="s">
        <v>312</v>
      </c>
      <c r="B65" s="64"/>
      <c r="C65" s="64"/>
      <c r="D65" s="64"/>
      <c r="E65" s="64"/>
      <c r="F65" s="64"/>
      <c r="G65" s="64"/>
    </row>
    <row r="66" spans="1:7" x14ac:dyDescent="0.2">
      <c r="A66" s="58"/>
      <c r="B66" s="58"/>
      <c r="C66" s="52" t="s">
        <v>68</v>
      </c>
      <c r="D66" s="52" t="s">
        <v>69</v>
      </c>
      <c r="E66" s="52" t="s">
        <v>70</v>
      </c>
      <c r="F66" s="52" t="s">
        <v>71</v>
      </c>
      <c r="G66" s="58"/>
    </row>
    <row r="67" spans="1:7" x14ac:dyDescent="0.2">
      <c r="B67" s="65" t="s">
        <v>290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Tje2fZvXoiK6f1ORXi3cAW4nxLFVlfE472Pw+Cxchq2ryGT6kuw/u8muIIoi0k6P1Lt6iI4HMuwZ9PHxXr7jTg==" saltValue="9ML2xCw0MPwv33cr2EbpA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40625" defaultRowHeight="15.75" customHeight="1" x14ac:dyDescent="0.2"/>
  <cols>
    <col min="1" max="1" width="52.28515625" style="96" customWidth="1"/>
    <col min="2" max="6" width="16.140625" style="96" customWidth="1"/>
    <col min="7" max="7" width="17.28515625" style="96" customWidth="1"/>
    <col min="8" max="13" width="16.140625" style="96" customWidth="1"/>
    <col min="14" max="16384" width="16.140625" style="96"/>
  </cols>
  <sheetData>
    <row r="1" spans="1:6" ht="15.75" customHeight="1" x14ac:dyDescent="0.2">
      <c r="A1" s="70" t="s">
        <v>163</v>
      </c>
      <c r="B1" s="52"/>
      <c r="C1" s="52" t="s">
        <v>52</v>
      </c>
      <c r="D1" s="52" t="s">
        <v>59</v>
      </c>
      <c r="E1" s="52" t="s">
        <v>51</v>
      </c>
      <c r="F1" s="70" t="s">
        <v>58</v>
      </c>
    </row>
    <row r="2" spans="1:6" ht="15.75" customHeight="1" x14ac:dyDescent="0.2">
      <c r="A2" s="69" t="s">
        <v>165</v>
      </c>
      <c r="B2" s="69" t="s">
        <v>322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">
      <c r="A3" s="69"/>
      <c r="B3" s="69" t="s">
        <v>321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">
      <c r="A4" s="69" t="s">
        <v>178</v>
      </c>
      <c r="B4" s="69" t="s">
        <v>322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">
      <c r="A5" s="69"/>
      <c r="B5" s="69" t="s">
        <v>321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">
      <c r="A6" s="69" t="s">
        <v>179</v>
      </c>
      <c r="B6" s="69" t="s">
        <v>322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">
      <c r="A7" s="69"/>
      <c r="B7" s="69" t="s">
        <v>321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">
      <c r="A8" s="69" t="s">
        <v>180</v>
      </c>
      <c r="B8" s="69" t="s">
        <v>322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">
      <c r="A9" s="69"/>
      <c r="B9" s="69" t="s">
        <v>321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">
      <c r="A10" s="69" t="s">
        <v>185</v>
      </c>
      <c r="B10" s="69" t="s">
        <v>322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">
      <c r="A11" s="69"/>
      <c r="B11" s="69" t="s">
        <v>321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">
      <c r="A12" s="69" t="s">
        <v>191</v>
      </c>
      <c r="B12" s="69" t="s">
        <v>322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">
      <c r="A13" s="69"/>
      <c r="B13" s="69" t="s">
        <v>321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">
      <c r="A15" s="88" t="s">
        <v>235</v>
      </c>
    </row>
    <row r="16" spans="1:6" ht="15.75" customHeight="1" x14ac:dyDescent="0.2">
      <c r="A16" s="70" t="s">
        <v>163</v>
      </c>
      <c r="B16" s="52"/>
      <c r="C16" s="52" t="s">
        <v>52</v>
      </c>
      <c r="D16" s="52" t="s">
        <v>59</v>
      </c>
      <c r="E16" s="52" t="s">
        <v>51</v>
      </c>
      <c r="F16" s="70" t="s">
        <v>58</v>
      </c>
    </row>
    <row r="17" spans="1:6" ht="15.75" customHeight="1" x14ac:dyDescent="0.2">
      <c r="A17" s="69" t="s">
        <v>165</v>
      </c>
      <c r="B17" s="69" t="s">
        <v>322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">
      <c r="A18" s="69"/>
      <c r="B18" s="69" t="s">
        <v>321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">
      <c r="A19" s="69" t="s">
        <v>178</v>
      </c>
      <c r="B19" s="69" t="s">
        <v>322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">
      <c r="A20" s="69"/>
      <c r="B20" s="69" t="s">
        <v>321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">
      <c r="A21" s="69" t="s">
        <v>179</v>
      </c>
      <c r="B21" s="69" t="s">
        <v>322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">
      <c r="A22" s="69"/>
      <c r="B22" s="69" t="s">
        <v>321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">
      <c r="A23" s="69" t="s">
        <v>180</v>
      </c>
      <c r="B23" s="69" t="s">
        <v>322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">
      <c r="A24" s="69"/>
      <c r="B24" s="69" t="s">
        <v>321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">
      <c r="A25" s="69" t="s">
        <v>185</v>
      </c>
      <c r="B25" s="69" t="s">
        <v>322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">
      <c r="A26" s="69"/>
      <c r="B26" s="69" t="s">
        <v>321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">
      <c r="A27" s="69" t="s">
        <v>191</v>
      </c>
      <c r="B27" s="69" t="s">
        <v>322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">
      <c r="A28" s="69"/>
      <c r="B28" s="69" t="s">
        <v>321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">
      <c r="A30" s="88" t="s">
        <v>245</v>
      </c>
    </row>
    <row r="31" spans="1:6" ht="15.75" customHeight="1" x14ac:dyDescent="0.2">
      <c r="A31" s="70" t="s">
        <v>163</v>
      </c>
      <c r="B31" s="52"/>
      <c r="C31" s="52" t="s">
        <v>52</v>
      </c>
      <c r="D31" s="52" t="s">
        <v>59</v>
      </c>
      <c r="E31" s="52" t="s">
        <v>51</v>
      </c>
      <c r="F31" s="70" t="s">
        <v>58</v>
      </c>
    </row>
    <row r="32" spans="1:6" ht="15.75" customHeight="1" x14ac:dyDescent="0.2">
      <c r="A32" s="69" t="s">
        <v>165</v>
      </c>
      <c r="B32" s="69" t="s">
        <v>322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">
      <c r="A33" s="69"/>
      <c r="B33" s="69" t="s">
        <v>321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">
      <c r="A34" s="69" t="s">
        <v>178</v>
      </c>
      <c r="B34" s="69" t="s">
        <v>322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">
      <c r="A35" s="69"/>
      <c r="B35" s="69" t="s">
        <v>321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">
      <c r="A36" s="69" t="s">
        <v>179</v>
      </c>
      <c r="B36" s="69" t="s">
        <v>322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">
      <c r="A37" s="69"/>
      <c r="B37" s="69" t="s">
        <v>321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">
      <c r="A38" s="69" t="s">
        <v>180</v>
      </c>
      <c r="B38" s="69" t="s">
        <v>322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">
      <c r="A39" s="69"/>
      <c r="B39" s="69" t="s">
        <v>321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">
      <c r="A40" s="69" t="s">
        <v>185</v>
      </c>
      <c r="B40" s="69" t="s">
        <v>322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">
      <c r="A41" s="69"/>
      <c r="B41" s="69" t="s">
        <v>321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">
      <c r="A42" s="69" t="s">
        <v>191</v>
      </c>
      <c r="B42" s="69" t="s">
        <v>322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">
      <c r="A43" s="69"/>
      <c r="B43" s="69" t="s">
        <v>321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VvFKS9cCxMYD/fK2OCzQihvmxGxEJWo3dkmhvFnsWU2eaKpdn88bcgfWZs/+NdcACMfyBqOjjuR3V9Sr7YeC0w==" saltValue="zdNZeEDWev0SHj2TPdw8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109375" defaultRowHeight="12.75" x14ac:dyDescent="0.2"/>
  <cols>
    <col min="1" max="1" width="22.5703125" style="96" customWidth="1"/>
    <col min="2" max="2" width="58.85546875" style="96" bestFit="1" customWidth="1"/>
    <col min="3" max="15" width="15" style="96" customWidth="1"/>
    <col min="16" max="20" width="12.7109375" style="96" customWidth="1"/>
    <col min="21" max="16384" width="12.7109375" style="96"/>
  </cols>
  <sheetData>
    <row r="1" spans="1:15" ht="35.25" customHeight="1" x14ac:dyDescent="0.2">
      <c r="A1" s="52"/>
      <c r="B1" s="52"/>
      <c r="C1" s="57" t="s">
        <v>78</v>
      </c>
      <c r="D1" s="57" t="s">
        <v>74</v>
      </c>
      <c r="E1" s="57" t="s">
        <v>77</v>
      </c>
      <c r="F1" s="57" t="s">
        <v>75</v>
      </c>
      <c r="G1" s="57" t="s">
        <v>76</v>
      </c>
      <c r="H1" s="57" t="s">
        <v>68</v>
      </c>
      <c r="I1" s="57" t="s">
        <v>69</v>
      </c>
      <c r="J1" s="57" t="s">
        <v>70</v>
      </c>
      <c r="K1" s="57" t="s">
        <v>71</v>
      </c>
      <c r="L1" s="57" t="s">
        <v>113</v>
      </c>
      <c r="M1" s="57" t="s">
        <v>114</v>
      </c>
      <c r="N1" s="57" t="s">
        <v>115</v>
      </c>
      <c r="O1" s="57" t="s">
        <v>116</v>
      </c>
    </row>
    <row r="2" spans="1:15" x14ac:dyDescent="0.2">
      <c r="A2" s="52" t="s">
        <v>326</v>
      </c>
    </row>
    <row r="3" spans="1:15" x14ac:dyDescent="0.2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">
      <c r="B11" s="69" t="s">
        <v>184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">
      <c r="B12" s="65" t="s">
        <v>185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15" customHeight="1" x14ac:dyDescent="0.2">
      <c r="B13" s="65" t="s">
        <v>190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">
      <c r="B14" s="65" t="s">
        <v>191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">
      <c r="B15" s="69" t="s">
        <v>204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">
      <c r="A17" s="52" t="s">
        <v>323</v>
      </c>
      <c r="B17" s="65"/>
    </row>
    <row r="18" spans="1:15" x14ac:dyDescent="0.2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">
      <c r="A23" s="88" t="s">
        <v>235</v>
      </c>
    </row>
    <row r="24" spans="1:15" ht="26.45" customHeight="1" x14ac:dyDescent="0.2">
      <c r="A24" s="52"/>
      <c r="B24" s="52"/>
      <c r="C24" s="57" t="s">
        <v>78</v>
      </c>
      <c r="D24" s="57" t="s">
        <v>74</v>
      </c>
      <c r="E24" s="57" t="s">
        <v>77</v>
      </c>
      <c r="F24" s="57" t="s">
        <v>75</v>
      </c>
      <c r="G24" s="57" t="s">
        <v>76</v>
      </c>
      <c r="H24" s="57" t="s">
        <v>68</v>
      </c>
      <c r="I24" s="57" t="s">
        <v>69</v>
      </c>
      <c r="J24" s="57" t="s">
        <v>70</v>
      </c>
      <c r="K24" s="57" t="s">
        <v>71</v>
      </c>
      <c r="L24" s="57" t="s">
        <v>113</v>
      </c>
      <c r="M24" s="57" t="s">
        <v>114</v>
      </c>
      <c r="N24" s="57" t="s">
        <v>115</v>
      </c>
      <c r="O24" s="57" t="s">
        <v>116</v>
      </c>
    </row>
    <row r="25" spans="1:15" x14ac:dyDescent="0.2">
      <c r="A25" s="52" t="s">
        <v>327</v>
      </c>
    </row>
    <row r="26" spans="1:15" x14ac:dyDescent="0.2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">
      <c r="B34" s="69" t="s">
        <v>184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">
      <c r="B35" s="65" t="s">
        <v>185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">
      <c r="B36" s="65" t="s">
        <v>190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">
      <c r="B37" s="65" t="s">
        <v>191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">
      <c r="B38" s="69" t="s">
        <v>204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">
      <c r="A40" s="52" t="s">
        <v>324</v>
      </c>
      <c r="B40" s="65"/>
    </row>
    <row r="41" spans="1:15" x14ac:dyDescent="0.2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">
      <c r="A46" s="88" t="s">
        <v>245</v>
      </c>
    </row>
    <row r="47" spans="1:15" ht="26.45" customHeight="1" x14ac:dyDescent="0.2">
      <c r="A47" s="52"/>
      <c r="B47" s="52"/>
      <c r="C47" s="57" t="s">
        <v>78</v>
      </c>
      <c r="D47" s="57" t="s">
        <v>74</v>
      </c>
      <c r="E47" s="57" t="s">
        <v>77</v>
      </c>
      <c r="F47" s="57" t="s">
        <v>75</v>
      </c>
      <c r="G47" s="57" t="s">
        <v>76</v>
      </c>
      <c r="H47" s="57" t="s">
        <v>68</v>
      </c>
      <c r="I47" s="57" t="s">
        <v>69</v>
      </c>
      <c r="J47" s="57" t="s">
        <v>70</v>
      </c>
      <c r="K47" s="57" t="s">
        <v>71</v>
      </c>
      <c r="L47" s="57" t="s">
        <v>113</v>
      </c>
      <c r="M47" s="57" t="s">
        <v>114</v>
      </c>
      <c r="N47" s="57" t="s">
        <v>115</v>
      </c>
      <c r="O47" s="57" t="s">
        <v>116</v>
      </c>
    </row>
    <row r="48" spans="1:15" x14ac:dyDescent="0.2">
      <c r="A48" s="52" t="s">
        <v>328</v>
      </c>
    </row>
    <row r="49" spans="1:15" x14ac:dyDescent="0.2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">
      <c r="B57" s="69" t="s">
        <v>184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">
      <c r="B58" s="65" t="s">
        <v>185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">
      <c r="B59" s="65" t="s">
        <v>190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">
      <c r="B60" s="65" t="s">
        <v>191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">
      <c r="B61" s="69" t="s">
        <v>204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">
      <c r="A63" s="52" t="s">
        <v>325</v>
      </c>
      <c r="B63" s="65"/>
    </row>
    <row r="64" spans="1:15" x14ac:dyDescent="0.2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9t+RtcSCudmFamtIHz7WxvRsz5MZwqNKK6J2fG6/uvfZTAQEe7WNzo9xkqJC03aqXVrX4aDpLTHhROQjaRTBdA==" saltValue="d0KtyoamCDarslZsMERh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109375" defaultRowHeight="12.75" x14ac:dyDescent="0.2"/>
  <cols>
    <col min="1" max="1" width="21.28515625" style="96" customWidth="1"/>
    <col min="2" max="2" width="27.7109375" style="96" customWidth="1"/>
    <col min="3" max="7" width="15.5703125" style="96" customWidth="1"/>
    <col min="8" max="12" width="12.7109375" style="96" customWidth="1"/>
    <col min="13" max="16384" width="12.7109375" style="96"/>
  </cols>
  <sheetData>
    <row r="1" spans="1:7" x14ac:dyDescent="0.2">
      <c r="A1" s="52"/>
      <c r="B1" s="70"/>
      <c r="C1" s="52" t="s">
        <v>78</v>
      </c>
      <c r="D1" s="52" t="s">
        <v>74</v>
      </c>
      <c r="E1" s="52" t="s">
        <v>77</v>
      </c>
      <c r="F1" s="52" t="s">
        <v>75</v>
      </c>
      <c r="G1" s="52" t="s">
        <v>76</v>
      </c>
    </row>
    <row r="2" spans="1:7" x14ac:dyDescent="0.2">
      <c r="A2" s="52" t="s">
        <v>333</v>
      </c>
    </row>
    <row r="3" spans="1:7" x14ac:dyDescent="0.2">
      <c r="B3" s="65" t="s">
        <v>164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">
      <c r="A4" s="52" t="s">
        <v>330</v>
      </c>
      <c r="B4" s="65"/>
      <c r="C4" s="77"/>
      <c r="D4" s="77"/>
      <c r="E4" s="77"/>
      <c r="F4" s="77"/>
      <c r="G4" s="77"/>
    </row>
    <row r="5" spans="1:7" x14ac:dyDescent="0.2">
      <c r="B5" s="69" t="s">
        <v>162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">
      <c r="A7" s="88" t="s">
        <v>329</v>
      </c>
    </row>
    <row r="8" spans="1:7" x14ac:dyDescent="0.2">
      <c r="A8" s="52"/>
      <c r="B8" s="70"/>
      <c r="C8" s="52" t="s">
        <v>78</v>
      </c>
      <c r="D8" s="52" t="s">
        <v>74</v>
      </c>
      <c r="E8" s="52" t="s">
        <v>77</v>
      </c>
      <c r="F8" s="52" t="s">
        <v>75</v>
      </c>
      <c r="G8" s="52" t="s">
        <v>76</v>
      </c>
    </row>
    <row r="9" spans="1:7" x14ac:dyDescent="0.2">
      <c r="A9" s="52" t="s">
        <v>334</v>
      </c>
    </row>
    <row r="10" spans="1:7" x14ac:dyDescent="0.2">
      <c r="B10" s="65" t="s">
        <v>164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">
      <c r="A11" s="52" t="s">
        <v>331</v>
      </c>
      <c r="B11" s="65"/>
      <c r="C11" s="77"/>
      <c r="D11" s="77"/>
      <c r="E11" s="77"/>
      <c r="F11" s="77"/>
      <c r="G11" s="77"/>
    </row>
    <row r="12" spans="1:7" x14ac:dyDescent="0.2">
      <c r="B12" s="69" t="s">
        <v>162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">
      <c r="A14" s="88" t="s">
        <v>336</v>
      </c>
    </row>
    <row r="15" spans="1:7" x14ac:dyDescent="0.2">
      <c r="A15" s="52"/>
      <c r="B15" s="70"/>
      <c r="C15" s="52" t="s">
        <v>78</v>
      </c>
      <c r="D15" s="52" t="s">
        <v>74</v>
      </c>
      <c r="E15" s="52" t="s">
        <v>77</v>
      </c>
      <c r="F15" s="52" t="s">
        <v>75</v>
      </c>
      <c r="G15" s="52" t="s">
        <v>76</v>
      </c>
    </row>
    <row r="16" spans="1:7" x14ac:dyDescent="0.2">
      <c r="A16" s="52" t="s">
        <v>335</v>
      </c>
    </row>
    <row r="17" spans="1:7" x14ac:dyDescent="0.2">
      <c r="B17" s="65" t="s">
        <v>164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">
      <c r="A18" s="52" t="s">
        <v>332</v>
      </c>
      <c r="B18" s="65"/>
      <c r="C18" s="77"/>
      <c r="D18" s="77"/>
      <c r="E18" s="77"/>
      <c r="F18" s="77"/>
      <c r="G18" s="77"/>
    </row>
    <row r="19" spans="1:7" x14ac:dyDescent="0.2">
      <c r="B19" s="69" t="s">
        <v>162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kj4nG5ghU+LIlMO0sg+uog+icpAJaNMIwYXPbQyzoCsu3LHV5IseueGkSZKVs/M6PQSFG6to0GSowuN4CI4EiA==" saltValue="QKTi/bO7wow0/96SbqwmE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109375" defaultRowHeight="12.75" x14ac:dyDescent="0.2"/>
  <cols>
    <col min="1" max="1" width="53" style="69" customWidth="1"/>
    <col min="2" max="2" width="30.5703125" style="69" customWidth="1"/>
    <col min="3" max="3" width="24.7109375" style="69" customWidth="1"/>
    <col min="4" max="4" width="15" style="96" customWidth="1"/>
    <col min="5" max="5" width="13.7109375" style="96" customWidth="1"/>
    <col min="6" max="6" width="14.42578125" style="96" customWidth="1"/>
    <col min="7" max="7" width="12.7109375" style="96" customWidth="1"/>
    <col min="8" max="8" width="17.5703125" style="96" customWidth="1"/>
    <col min="9" max="13" width="12.7109375" style="96" customWidth="1"/>
    <col min="14" max="16384" width="12.7109375" style="96"/>
  </cols>
  <sheetData>
    <row r="1" spans="1:8" x14ac:dyDescent="0.2">
      <c r="A1" s="52" t="s">
        <v>163</v>
      </c>
      <c r="B1" s="52" t="s">
        <v>340</v>
      </c>
      <c r="C1" s="76" t="s">
        <v>9</v>
      </c>
      <c r="D1" s="52" t="s">
        <v>78</v>
      </c>
      <c r="E1" s="52" t="s">
        <v>74</v>
      </c>
      <c r="F1" s="52" t="s">
        <v>77</v>
      </c>
      <c r="G1" s="52" t="s">
        <v>75</v>
      </c>
      <c r="H1" s="52" t="s">
        <v>76</v>
      </c>
    </row>
    <row r="2" spans="1:8" x14ac:dyDescent="0.2">
      <c r="A2" s="69" t="s">
        <v>196</v>
      </c>
      <c r="B2" s="69" t="s">
        <v>84</v>
      </c>
      <c r="C2" s="69" t="s">
        <v>337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">
      <c r="C3" s="69" t="s">
        <v>339</v>
      </c>
      <c r="D3" s="85">
        <v>0</v>
      </c>
      <c r="E3" s="85">
        <v>0</v>
      </c>
      <c r="F3" s="85">
        <v>0.30769230769230765</v>
      </c>
      <c r="G3" s="85">
        <v>0.30769230769230765</v>
      </c>
      <c r="H3" s="85">
        <v>0.30769230769230765</v>
      </c>
    </row>
    <row r="4" spans="1:8" x14ac:dyDescent="0.2">
      <c r="C4" s="69" t="s">
        <v>338</v>
      </c>
      <c r="D4" s="85">
        <v>0</v>
      </c>
      <c r="E4" s="85">
        <v>0</v>
      </c>
      <c r="F4" s="85">
        <v>0.38507462686567184</v>
      </c>
      <c r="G4" s="85">
        <v>0.38507462686567184</v>
      </c>
      <c r="H4" s="85">
        <v>0.38507462686567184</v>
      </c>
    </row>
    <row r="5" spans="1:8" x14ac:dyDescent="0.2">
      <c r="A5" s="69" t="s">
        <v>193</v>
      </c>
      <c r="B5" s="69" t="s">
        <v>207</v>
      </c>
      <c r="C5" s="69" t="s">
        <v>337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">
      <c r="C6" s="69" t="s">
        <v>338</v>
      </c>
      <c r="D6" s="85">
        <v>0</v>
      </c>
      <c r="E6" s="85">
        <v>0</v>
      </c>
      <c r="F6" s="85">
        <v>0.25970149253731345</v>
      </c>
      <c r="G6" s="85">
        <v>0.25970149253731345</v>
      </c>
      <c r="H6" s="85">
        <v>0</v>
      </c>
    </row>
    <row r="7" spans="1:8" x14ac:dyDescent="0.2">
      <c r="B7" s="69" t="s">
        <v>6</v>
      </c>
      <c r="C7" s="69" t="s">
        <v>337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">
      <c r="C8" s="69" t="s">
        <v>338</v>
      </c>
      <c r="D8" s="85">
        <v>0</v>
      </c>
      <c r="E8" s="85">
        <v>0</v>
      </c>
      <c r="F8" s="85">
        <v>0.25970149253731345</v>
      </c>
      <c r="G8" s="85">
        <v>0.25970149253731345</v>
      </c>
      <c r="H8" s="85">
        <v>0</v>
      </c>
    </row>
    <row r="9" spans="1:8" x14ac:dyDescent="0.2">
      <c r="A9" s="69" t="s">
        <v>184</v>
      </c>
      <c r="B9" s="69" t="s">
        <v>207</v>
      </c>
      <c r="C9" s="69" t="s">
        <v>337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">
      <c r="C10" s="69" t="s">
        <v>338</v>
      </c>
      <c r="D10" s="85">
        <v>0</v>
      </c>
      <c r="E10" s="85">
        <v>0</v>
      </c>
      <c r="F10" s="85">
        <v>0.25970149253731345</v>
      </c>
      <c r="G10" s="85">
        <v>0.25970149253731345</v>
      </c>
      <c r="H10" s="85">
        <v>0</v>
      </c>
    </row>
    <row r="11" spans="1:8" x14ac:dyDescent="0.2">
      <c r="B11" s="69" t="s">
        <v>6</v>
      </c>
      <c r="C11" s="69" t="s">
        <v>337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">
      <c r="C12" s="69" t="s">
        <v>338</v>
      </c>
      <c r="D12" s="85">
        <v>0</v>
      </c>
      <c r="E12" s="85">
        <v>0</v>
      </c>
      <c r="F12" s="85">
        <v>0.25970149253731345</v>
      </c>
      <c r="G12" s="85">
        <v>0.25970149253731345</v>
      </c>
      <c r="H12" s="85">
        <v>0</v>
      </c>
    </row>
    <row r="13" spans="1:8" x14ac:dyDescent="0.2">
      <c r="A13" s="69" t="s">
        <v>204</v>
      </c>
      <c r="B13" s="69" t="s">
        <v>207</v>
      </c>
      <c r="C13" s="69" t="s">
        <v>337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">
      <c r="C14" s="69" t="s">
        <v>338</v>
      </c>
      <c r="D14" s="85">
        <v>0</v>
      </c>
      <c r="E14" s="85">
        <v>0</v>
      </c>
      <c r="F14" s="85">
        <v>0.25970149253731345</v>
      </c>
      <c r="G14" s="85">
        <v>0.25970149253731345</v>
      </c>
      <c r="H14" s="85">
        <v>0</v>
      </c>
    </row>
    <row r="15" spans="1:8" x14ac:dyDescent="0.2">
      <c r="B15" s="69" t="s">
        <v>6</v>
      </c>
      <c r="C15" s="69" t="s">
        <v>337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">
      <c r="C16" s="69" t="s">
        <v>338</v>
      </c>
      <c r="D16" s="85">
        <v>0</v>
      </c>
      <c r="E16" s="85">
        <v>0</v>
      </c>
      <c r="F16" s="85">
        <v>0.25970149253731345</v>
      </c>
      <c r="G16" s="85">
        <v>0.25970149253731345</v>
      </c>
      <c r="H16" s="85">
        <v>0</v>
      </c>
    </row>
    <row r="17" spans="1:8" x14ac:dyDescent="0.2">
      <c r="A17" s="69" t="s">
        <v>167</v>
      </c>
      <c r="B17" s="69" t="s">
        <v>207</v>
      </c>
      <c r="C17" s="69" t="s">
        <v>337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">
      <c r="C18" s="69" t="s">
        <v>338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">
      <c r="B19" s="69" t="s">
        <v>6</v>
      </c>
      <c r="C19" s="69" t="s">
        <v>337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">
      <c r="C20" s="69" t="s">
        <v>338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">
      <c r="A21" s="69" t="s">
        <v>173</v>
      </c>
      <c r="B21" s="69" t="s">
        <v>92</v>
      </c>
      <c r="C21" s="69" t="s">
        <v>337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">
      <c r="C22" s="69" t="s">
        <v>339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">
      <c r="A23" s="69" t="s">
        <v>171</v>
      </c>
      <c r="B23" s="69" t="s">
        <v>92</v>
      </c>
      <c r="C23" s="69" t="s">
        <v>337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">
      <c r="C24" s="69" t="s">
        <v>339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">
      <c r="A25" s="69" t="s">
        <v>172</v>
      </c>
      <c r="B25" s="69" t="s">
        <v>92</v>
      </c>
      <c r="C25" s="69" t="s">
        <v>337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">
      <c r="C26" s="69" t="s">
        <v>339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">
      <c r="A27" s="69" t="s">
        <v>200</v>
      </c>
      <c r="B27" s="69" t="s">
        <v>84</v>
      </c>
      <c r="C27" s="69" t="s">
        <v>337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">
      <c r="C28" s="69" t="s">
        <v>339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">
      <c r="C29" s="69" t="s">
        <v>338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">
      <c r="A30" s="69" t="s">
        <v>201</v>
      </c>
      <c r="B30" s="69" t="s">
        <v>84</v>
      </c>
      <c r="C30" s="69" t="s">
        <v>337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">
      <c r="C31" s="69" t="s">
        <v>339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">
      <c r="C32" s="69" t="s">
        <v>338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">
      <c r="A33" s="69" t="s">
        <v>199</v>
      </c>
      <c r="B33" s="69" t="s">
        <v>84</v>
      </c>
      <c r="C33" s="69" t="s">
        <v>337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">
      <c r="C34" s="69" t="s">
        <v>339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">
      <c r="C35" s="69" t="s">
        <v>338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">
      <c r="A36" s="69" t="s">
        <v>198</v>
      </c>
      <c r="B36" s="69" t="s">
        <v>84</v>
      </c>
      <c r="C36" s="69" t="s">
        <v>337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">
      <c r="C37" s="69" t="s">
        <v>339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">
      <c r="C38" s="69" t="s">
        <v>338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">
      <c r="A39" s="69" t="s">
        <v>197</v>
      </c>
      <c r="B39" s="69" t="s">
        <v>84</v>
      </c>
      <c r="C39" s="69" t="s">
        <v>337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">
      <c r="C40" s="69" t="s">
        <v>339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">
      <c r="C41" s="69" t="s">
        <v>338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">
      <c r="A42" s="69" t="s">
        <v>203</v>
      </c>
      <c r="B42" s="69" t="s">
        <v>84</v>
      </c>
      <c r="C42" s="69" t="s">
        <v>337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">
      <c r="C43" s="69" t="s">
        <v>339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">
      <c r="C44" s="69" t="s">
        <v>338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">
      <c r="B45" s="69" t="s">
        <v>102</v>
      </c>
      <c r="C45" s="69" t="s">
        <v>337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">
      <c r="C46" s="69" t="s">
        <v>339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">
      <c r="C47" s="69" t="s">
        <v>338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">
      <c r="A48" s="69" t="s">
        <v>192</v>
      </c>
      <c r="B48" s="69" t="s">
        <v>84</v>
      </c>
      <c r="C48" s="69" t="s">
        <v>337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">
      <c r="C49" s="69" t="s">
        <v>339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">
      <c r="A50" s="69" t="s">
        <v>202</v>
      </c>
      <c r="B50" s="69" t="s">
        <v>84</v>
      </c>
      <c r="C50" s="69" t="s">
        <v>337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">
      <c r="C51" s="69" t="s">
        <v>339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">
      <c r="A52" s="69" t="s">
        <v>182</v>
      </c>
      <c r="B52" s="69" t="s">
        <v>96</v>
      </c>
      <c r="C52" s="69" t="s">
        <v>337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">
      <c r="C53" s="69" t="s">
        <v>339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">
      <c r="A55" s="92" t="s">
        <v>329</v>
      </c>
      <c r="B55" s="93"/>
      <c r="C55" s="93"/>
    </row>
    <row r="56" spans="1:8" x14ac:dyDescent="0.2">
      <c r="A56" s="52" t="s">
        <v>163</v>
      </c>
      <c r="B56" s="52" t="s">
        <v>340</v>
      </c>
      <c r="C56" s="76" t="s">
        <v>9</v>
      </c>
      <c r="D56" s="52" t="s">
        <v>78</v>
      </c>
      <c r="E56" s="52" t="s">
        <v>74</v>
      </c>
      <c r="F56" s="52" t="s">
        <v>77</v>
      </c>
      <c r="G56" s="52" t="s">
        <v>75</v>
      </c>
      <c r="H56" s="52" t="s">
        <v>76</v>
      </c>
    </row>
    <row r="57" spans="1:8" x14ac:dyDescent="0.2">
      <c r="A57" s="69" t="s">
        <v>196</v>
      </c>
      <c r="B57" s="69" t="s">
        <v>84</v>
      </c>
      <c r="C57" s="69" t="s">
        <v>337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">
      <c r="C58" s="69" t="s">
        <v>339</v>
      </c>
      <c r="D58" s="85">
        <f t="shared" si="0"/>
        <v>0</v>
      </c>
      <c r="E58" s="85">
        <f t="shared" si="0"/>
        <v>0</v>
      </c>
      <c r="F58" s="85">
        <f t="shared" si="0"/>
        <v>0.27692307692307688</v>
      </c>
      <c r="G58" s="85">
        <f t="shared" si="0"/>
        <v>0.27692307692307688</v>
      </c>
      <c r="H58" s="85">
        <f t="shared" si="0"/>
        <v>0.27692307692307688</v>
      </c>
    </row>
    <row r="59" spans="1:8" x14ac:dyDescent="0.2">
      <c r="C59" s="69" t="s">
        <v>338</v>
      </c>
      <c r="D59" s="85">
        <f t="shared" si="0"/>
        <v>0</v>
      </c>
      <c r="E59" s="85">
        <f t="shared" si="0"/>
        <v>0</v>
      </c>
      <c r="F59" s="85">
        <f t="shared" si="0"/>
        <v>0.34656716417910466</v>
      </c>
      <c r="G59" s="85">
        <f t="shared" si="0"/>
        <v>0.34656716417910466</v>
      </c>
      <c r="H59" s="85">
        <f t="shared" si="0"/>
        <v>0.34656716417910466</v>
      </c>
    </row>
    <row r="60" spans="1:8" x14ac:dyDescent="0.2">
      <c r="A60" s="69" t="s">
        <v>193</v>
      </c>
      <c r="B60" s="69" t="s">
        <v>207</v>
      </c>
      <c r="C60" s="69" t="s">
        <v>337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">
      <c r="C61" s="69" t="s">
        <v>338</v>
      </c>
      <c r="D61" s="85">
        <f t="shared" si="0"/>
        <v>0</v>
      </c>
      <c r="E61" s="85">
        <f t="shared" si="0"/>
        <v>0</v>
      </c>
      <c r="F61" s="85">
        <f t="shared" si="0"/>
        <v>0.23373134328358211</v>
      </c>
      <c r="G61" s="85">
        <f t="shared" si="0"/>
        <v>0.23373134328358211</v>
      </c>
      <c r="H61" s="85">
        <f t="shared" si="0"/>
        <v>0</v>
      </c>
    </row>
    <row r="62" spans="1:8" x14ac:dyDescent="0.2">
      <c r="B62" s="69" t="s">
        <v>6</v>
      </c>
      <c r="C62" s="69" t="s">
        <v>337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">
      <c r="C63" s="69" t="s">
        <v>338</v>
      </c>
      <c r="D63" s="85">
        <f t="shared" si="0"/>
        <v>0</v>
      </c>
      <c r="E63" s="85">
        <f t="shared" si="0"/>
        <v>0</v>
      </c>
      <c r="F63" s="85">
        <f t="shared" si="0"/>
        <v>0.23373134328358211</v>
      </c>
      <c r="G63" s="85">
        <f t="shared" si="0"/>
        <v>0.23373134328358211</v>
      </c>
      <c r="H63" s="85">
        <f t="shared" si="0"/>
        <v>0</v>
      </c>
    </row>
    <row r="64" spans="1:8" x14ac:dyDescent="0.2">
      <c r="A64" s="69" t="s">
        <v>184</v>
      </c>
      <c r="B64" s="69" t="s">
        <v>207</v>
      </c>
      <c r="C64" s="69" t="s">
        <v>337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">
      <c r="C65" s="69" t="s">
        <v>338</v>
      </c>
      <c r="D65" s="85">
        <f t="shared" si="0"/>
        <v>0</v>
      </c>
      <c r="E65" s="85">
        <f t="shared" si="0"/>
        <v>0</v>
      </c>
      <c r="F65" s="85">
        <f t="shared" si="0"/>
        <v>0.23373134328358211</v>
      </c>
      <c r="G65" s="85">
        <f t="shared" si="0"/>
        <v>0.23373134328358211</v>
      </c>
      <c r="H65" s="85">
        <f t="shared" si="0"/>
        <v>0</v>
      </c>
    </row>
    <row r="66" spans="1:8" x14ac:dyDescent="0.2">
      <c r="B66" s="69" t="s">
        <v>6</v>
      </c>
      <c r="C66" s="69" t="s">
        <v>337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">
      <c r="C67" s="69" t="s">
        <v>338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0.23373134328358211</v>
      </c>
      <c r="G67" s="85">
        <f t="shared" si="1"/>
        <v>0.23373134328358211</v>
      </c>
      <c r="H67" s="85">
        <f t="shared" si="1"/>
        <v>0</v>
      </c>
    </row>
    <row r="68" spans="1:8" x14ac:dyDescent="0.2">
      <c r="A68" s="69" t="s">
        <v>204</v>
      </c>
      <c r="B68" s="69" t="s">
        <v>207</v>
      </c>
      <c r="C68" s="69" t="s">
        <v>337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">
      <c r="C69" s="69" t="s">
        <v>338</v>
      </c>
      <c r="D69" s="85">
        <f t="shared" si="1"/>
        <v>0</v>
      </c>
      <c r="E69" s="85">
        <f t="shared" si="1"/>
        <v>0</v>
      </c>
      <c r="F69" s="85">
        <f t="shared" si="1"/>
        <v>0.23373134328358211</v>
      </c>
      <c r="G69" s="85">
        <f t="shared" si="1"/>
        <v>0.23373134328358211</v>
      </c>
      <c r="H69" s="85">
        <f t="shared" si="1"/>
        <v>0</v>
      </c>
    </row>
    <row r="70" spans="1:8" x14ac:dyDescent="0.2">
      <c r="B70" s="69" t="s">
        <v>6</v>
      </c>
      <c r="C70" s="69" t="s">
        <v>337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">
      <c r="C71" s="69" t="s">
        <v>338</v>
      </c>
      <c r="D71" s="85">
        <f t="shared" si="1"/>
        <v>0</v>
      </c>
      <c r="E71" s="85">
        <f t="shared" si="1"/>
        <v>0</v>
      </c>
      <c r="F71" s="85">
        <f t="shared" si="1"/>
        <v>0.23373134328358211</v>
      </c>
      <c r="G71" s="85">
        <f t="shared" si="1"/>
        <v>0.23373134328358211</v>
      </c>
      <c r="H71" s="85">
        <f t="shared" si="1"/>
        <v>0</v>
      </c>
    </row>
    <row r="72" spans="1:8" x14ac:dyDescent="0.2">
      <c r="A72" s="69" t="s">
        <v>167</v>
      </c>
      <c r="B72" s="69" t="s">
        <v>207</v>
      </c>
      <c r="C72" s="69" t="s">
        <v>337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">
      <c r="C73" s="69" t="s">
        <v>338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">
      <c r="B74" s="69" t="s">
        <v>6</v>
      </c>
      <c r="C74" s="69" t="s">
        <v>337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">
      <c r="C75" s="69" t="s">
        <v>338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">
      <c r="A76" s="69" t="s">
        <v>173</v>
      </c>
      <c r="B76" s="69" t="s">
        <v>92</v>
      </c>
      <c r="C76" s="69" t="s">
        <v>337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">
      <c r="C77" s="69" t="s">
        <v>339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">
      <c r="A78" s="69" t="s">
        <v>171</v>
      </c>
      <c r="B78" s="69" t="s">
        <v>92</v>
      </c>
      <c r="C78" s="69" t="s">
        <v>337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">
      <c r="C79" s="69" t="s">
        <v>339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">
      <c r="A80" s="69" t="s">
        <v>172</v>
      </c>
      <c r="B80" s="69" t="s">
        <v>92</v>
      </c>
      <c r="C80" s="69" t="s">
        <v>337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">
      <c r="C81" s="69" t="s">
        <v>339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">
      <c r="A82" s="69" t="s">
        <v>200</v>
      </c>
      <c r="B82" s="69" t="s">
        <v>84</v>
      </c>
      <c r="C82" s="69" t="s">
        <v>337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">
      <c r="C83" s="69" t="s">
        <v>339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">
      <c r="C84" s="69" t="s">
        <v>338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">
      <c r="A85" s="69" t="s">
        <v>201</v>
      </c>
      <c r="B85" s="69" t="s">
        <v>84</v>
      </c>
      <c r="C85" s="69" t="s">
        <v>337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">
      <c r="C86" s="69" t="s">
        <v>339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">
      <c r="C87" s="69" t="s">
        <v>338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">
      <c r="A88" s="69" t="s">
        <v>199</v>
      </c>
      <c r="B88" s="69" t="s">
        <v>84</v>
      </c>
      <c r="C88" s="69" t="s">
        <v>337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">
      <c r="C89" s="69" t="s">
        <v>339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">
      <c r="C90" s="69" t="s">
        <v>338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">
      <c r="A91" s="69" t="s">
        <v>198</v>
      </c>
      <c r="B91" s="69" t="s">
        <v>84</v>
      </c>
      <c r="C91" s="69" t="s">
        <v>337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">
      <c r="C92" s="69" t="s">
        <v>339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">
      <c r="C93" s="69" t="s">
        <v>338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">
      <c r="A94" s="69" t="s">
        <v>197</v>
      </c>
      <c r="B94" s="69" t="s">
        <v>84</v>
      </c>
      <c r="C94" s="69" t="s">
        <v>337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">
      <c r="C95" s="69" t="s">
        <v>339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">
      <c r="C96" s="69" t="s">
        <v>338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">
      <c r="A97" s="69" t="s">
        <v>203</v>
      </c>
      <c r="B97" s="69" t="s">
        <v>84</v>
      </c>
      <c r="C97" s="69" t="s">
        <v>337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">
      <c r="C98" s="69" t="s">
        <v>339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">
      <c r="C99" s="69" t="s">
        <v>338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">
      <c r="B100" s="69" t="s">
        <v>102</v>
      </c>
      <c r="C100" s="69" t="s">
        <v>337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">
      <c r="C101" s="69" t="s">
        <v>339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">
      <c r="C102" s="69" t="s">
        <v>338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">
      <c r="A103" s="69" t="s">
        <v>192</v>
      </c>
      <c r="B103" s="69" t="s">
        <v>84</v>
      </c>
      <c r="C103" s="69" t="s">
        <v>337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">
      <c r="C104" s="69" t="s">
        <v>339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">
      <c r="A105" s="69" t="s">
        <v>202</v>
      </c>
      <c r="B105" s="69" t="s">
        <v>84</v>
      </c>
      <c r="C105" s="69" t="s">
        <v>337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">
      <c r="C106" s="69" t="s">
        <v>339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">
      <c r="A107" s="69" t="s">
        <v>182</v>
      </c>
      <c r="B107" s="69" t="s">
        <v>96</v>
      </c>
      <c r="C107" s="69" t="s">
        <v>337</v>
      </c>
      <c r="D107" s="85">
        <f t="shared" ref="D107:H108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">
      <c r="C108" s="69" t="s">
        <v>339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">
      <c r="A110" s="92" t="s">
        <v>336</v>
      </c>
      <c r="B110" s="93"/>
      <c r="C110" s="93"/>
    </row>
    <row r="111" spans="1:8" x14ac:dyDescent="0.2">
      <c r="A111" s="52" t="s">
        <v>163</v>
      </c>
      <c r="B111" s="52" t="s">
        <v>340</v>
      </c>
      <c r="C111" s="76" t="s">
        <v>9</v>
      </c>
      <c r="D111" s="52" t="s">
        <v>78</v>
      </c>
      <c r="E111" s="52" t="s">
        <v>74</v>
      </c>
      <c r="F111" s="52" t="s">
        <v>77</v>
      </c>
      <c r="G111" s="52" t="s">
        <v>75</v>
      </c>
      <c r="H111" s="52" t="s">
        <v>76</v>
      </c>
    </row>
    <row r="112" spans="1:8" x14ac:dyDescent="0.2">
      <c r="A112" s="69" t="s">
        <v>196</v>
      </c>
      <c r="B112" s="69" t="s">
        <v>84</v>
      </c>
      <c r="C112" s="69" t="s">
        <v>337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">
      <c r="C113" s="69" t="s">
        <v>339</v>
      </c>
      <c r="D113" s="85">
        <f t="shared" si="6"/>
        <v>0</v>
      </c>
      <c r="E113" s="85">
        <f t="shared" si="6"/>
        <v>0</v>
      </c>
      <c r="F113" s="85">
        <f t="shared" si="6"/>
        <v>0.32307692307692304</v>
      </c>
      <c r="G113" s="85">
        <f t="shared" si="6"/>
        <v>0.32307692307692304</v>
      </c>
      <c r="H113" s="85">
        <f t="shared" si="6"/>
        <v>0.32307692307692304</v>
      </c>
    </row>
    <row r="114" spans="1:8" x14ac:dyDescent="0.2">
      <c r="C114" s="69" t="s">
        <v>338</v>
      </c>
      <c r="D114" s="85">
        <f t="shared" si="6"/>
        <v>0</v>
      </c>
      <c r="E114" s="85">
        <f t="shared" si="6"/>
        <v>0</v>
      </c>
      <c r="F114" s="85">
        <f t="shared" si="6"/>
        <v>0.40432835820895546</v>
      </c>
      <c r="G114" s="85">
        <f t="shared" si="6"/>
        <v>0.40432835820895546</v>
      </c>
      <c r="H114" s="85">
        <f t="shared" si="6"/>
        <v>0.40432835820895546</v>
      </c>
    </row>
    <row r="115" spans="1:8" x14ac:dyDescent="0.2">
      <c r="A115" s="69" t="s">
        <v>193</v>
      </c>
      <c r="B115" s="69" t="s">
        <v>207</v>
      </c>
      <c r="C115" s="69" t="s">
        <v>337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">
      <c r="C116" s="69" t="s">
        <v>338</v>
      </c>
      <c r="D116" s="85">
        <f t="shared" si="6"/>
        <v>0</v>
      </c>
      <c r="E116" s="85">
        <f t="shared" si="6"/>
        <v>0</v>
      </c>
      <c r="F116" s="85">
        <f t="shared" si="6"/>
        <v>0.27268656716417916</v>
      </c>
      <c r="G116" s="85">
        <f t="shared" si="6"/>
        <v>0.27268656716417916</v>
      </c>
      <c r="H116" s="85">
        <f t="shared" si="6"/>
        <v>0</v>
      </c>
    </row>
    <row r="117" spans="1:8" x14ac:dyDescent="0.2">
      <c r="B117" s="69" t="s">
        <v>6</v>
      </c>
      <c r="C117" s="69" t="s">
        <v>337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">
      <c r="C118" s="69" t="s">
        <v>338</v>
      </c>
      <c r="D118" s="85">
        <f t="shared" si="6"/>
        <v>0</v>
      </c>
      <c r="E118" s="85">
        <f t="shared" si="6"/>
        <v>0</v>
      </c>
      <c r="F118" s="85">
        <f t="shared" si="6"/>
        <v>0.27268656716417916</v>
      </c>
      <c r="G118" s="85">
        <f t="shared" si="6"/>
        <v>0.27268656716417916</v>
      </c>
      <c r="H118" s="85">
        <f t="shared" si="6"/>
        <v>0</v>
      </c>
    </row>
    <row r="119" spans="1:8" x14ac:dyDescent="0.2">
      <c r="A119" s="69" t="s">
        <v>184</v>
      </c>
      <c r="B119" s="69" t="s">
        <v>207</v>
      </c>
      <c r="C119" s="69" t="s">
        <v>337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">
      <c r="C120" s="69" t="s">
        <v>338</v>
      </c>
      <c r="D120" s="85">
        <f t="shared" si="6"/>
        <v>0</v>
      </c>
      <c r="E120" s="85">
        <f t="shared" si="6"/>
        <v>0</v>
      </c>
      <c r="F120" s="85">
        <f t="shared" si="6"/>
        <v>0.27268656716417916</v>
      </c>
      <c r="G120" s="85">
        <f t="shared" si="6"/>
        <v>0.27268656716417916</v>
      </c>
      <c r="H120" s="85">
        <f t="shared" si="6"/>
        <v>0</v>
      </c>
    </row>
    <row r="121" spans="1:8" x14ac:dyDescent="0.2">
      <c r="B121" s="69" t="s">
        <v>6</v>
      </c>
      <c r="C121" s="69" t="s">
        <v>337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">
      <c r="C122" s="69" t="s">
        <v>338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0.27268656716417916</v>
      </c>
      <c r="G122" s="85">
        <f t="shared" si="7"/>
        <v>0.27268656716417916</v>
      </c>
      <c r="H122" s="85">
        <f t="shared" si="7"/>
        <v>0</v>
      </c>
    </row>
    <row r="123" spans="1:8" x14ac:dyDescent="0.2">
      <c r="A123" s="69" t="s">
        <v>204</v>
      </c>
      <c r="B123" s="69" t="s">
        <v>207</v>
      </c>
      <c r="C123" s="69" t="s">
        <v>337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">
      <c r="C124" s="69" t="s">
        <v>338</v>
      </c>
      <c r="D124" s="85">
        <f t="shared" si="7"/>
        <v>0</v>
      </c>
      <c r="E124" s="85">
        <f t="shared" si="7"/>
        <v>0</v>
      </c>
      <c r="F124" s="85">
        <f t="shared" si="7"/>
        <v>0.27268656716417916</v>
      </c>
      <c r="G124" s="85">
        <f t="shared" si="7"/>
        <v>0.27268656716417916</v>
      </c>
      <c r="H124" s="85">
        <f t="shared" si="7"/>
        <v>0</v>
      </c>
    </row>
    <row r="125" spans="1:8" x14ac:dyDescent="0.2">
      <c r="B125" s="69" t="s">
        <v>6</v>
      </c>
      <c r="C125" s="69" t="s">
        <v>337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">
      <c r="C126" s="69" t="s">
        <v>338</v>
      </c>
      <c r="D126" s="85">
        <f t="shared" si="7"/>
        <v>0</v>
      </c>
      <c r="E126" s="85">
        <f t="shared" si="7"/>
        <v>0</v>
      </c>
      <c r="F126" s="85">
        <f t="shared" si="7"/>
        <v>0.27268656716417916</v>
      </c>
      <c r="G126" s="85">
        <f t="shared" si="7"/>
        <v>0.27268656716417916</v>
      </c>
      <c r="H126" s="85">
        <f t="shared" si="7"/>
        <v>0</v>
      </c>
    </row>
    <row r="127" spans="1:8" x14ac:dyDescent="0.2">
      <c r="A127" s="69" t="s">
        <v>167</v>
      </c>
      <c r="B127" s="69" t="s">
        <v>207</v>
      </c>
      <c r="C127" s="69" t="s">
        <v>337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">
      <c r="C128" s="69" t="s">
        <v>338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">
      <c r="B129" s="69" t="s">
        <v>6</v>
      </c>
      <c r="C129" s="69" t="s">
        <v>337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">
      <c r="C130" s="69" t="s">
        <v>338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">
      <c r="A131" s="69" t="s">
        <v>173</v>
      </c>
      <c r="B131" s="69" t="s">
        <v>92</v>
      </c>
      <c r="C131" s="69" t="s">
        <v>337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">
      <c r="C132" s="69" t="s">
        <v>339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">
      <c r="A133" s="69" t="s">
        <v>171</v>
      </c>
      <c r="B133" s="69" t="s">
        <v>92</v>
      </c>
      <c r="C133" s="69" t="s">
        <v>337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">
      <c r="C134" s="69" t="s">
        <v>339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">
      <c r="A135" s="69" t="s">
        <v>172</v>
      </c>
      <c r="B135" s="69" t="s">
        <v>92</v>
      </c>
      <c r="C135" s="69" t="s">
        <v>337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">
      <c r="C136" s="69" t="s">
        <v>339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">
      <c r="A137" s="69" t="s">
        <v>200</v>
      </c>
      <c r="B137" s="69" t="s">
        <v>84</v>
      </c>
      <c r="C137" s="69" t="s">
        <v>337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">
      <c r="C138" s="69" t="s">
        <v>339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">
      <c r="C139" s="69" t="s">
        <v>338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">
      <c r="A140" s="69" t="s">
        <v>201</v>
      </c>
      <c r="B140" s="69" t="s">
        <v>84</v>
      </c>
      <c r="C140" s="69" t="s">
        <v>337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">
      <c r="C141" s="69" t="s">
        <v>339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">
      <c r="C142" s="69" t="s">
        <v>338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">
      <c r="A143" s="69" t="s">
        <v>199</v>
      </c>
      <c r="B143" s="69" t="s">
        <v>84</v>
      </c>
      <c r="C143" s="69" t="s">
        <v>337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">
      <c r="C144" s="69" t="s">
        <v>339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">
      <c r="C145" s="69" t="s">
        <v>338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">
      <c r="A146" s="69" t="s">
        <v>198</v>
      </c>
      <c r="B146" s="69" t="s">
        <v>84</v>
      </c>
      <c r="C146" s="69" t="s">
        <v>337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">
      <c r="C147" s="69" t="s">
        <v>339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">
      <c r="C148" s="69" t="s">
        <v>338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">
      <c r="A149" s="69" t="s">
        <v>197</v>
      </c>
      <c r="B149" s="69" t="s">
        <v>84</v>
      </c>
      <c r="C149" s="69" t="s">
        <v>337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">
      <c r="C150" s="69" t="s">
        <v>339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">
      <c r="C151" s="69" t="s">
        <v>338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">
      <c r="A152" s="69" t="s">
        <v>203</v>
      </c>
      <c r="B152" s="69" t="s">
        <v>84</v>
      </c>
      <c r="C152" s="69" t="s">
        <v>337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">
      <c r="C153" s="69" t="s">
        <v>339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">
      <c r="C154" s="69" t="s">
        <v>338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">
      <c r="B155" s="69" t="s">
        <v>102</v>
      </c>
      <c r="C155" s="69" t="s">
        <v>337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">
      <c r="C156" s="69" t="s">
        <v>339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">
      <c r="C157" s="69" t="s">
        <v>338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">
      <c r="A158" s="69" t="s">
        <v>192</v>
      </c>
      <c r="B158" s="69" t="s">
        <v>84</v>
      </c>
      <c r="C158" s="69" t="s">
        <v>337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">
      <c r="C159" s="69" t="s">
        <v>339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">
      <c r="A160" s="69" t="s">
        <v>202</v>
      </c>
      <c r="B160" s="69" t="s">
        <v>84</v>
      </c>
      <c r="C160" s="69" t="s">
        <v>337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">
      <c r="C161" s="69" t="s">
        <v>339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">
      <c r="A162" s="69" t="s">
        <v>182</v>
      </c>
      <c r="B162" s="69" t="s">
        <v>96</v>
      </c>
      <c r="C162" s="69" t="s">
        <v>337</v>
      </c>
      <c r="D162" s="85">
        <f t="shared" ref="D162:H163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">
      <c r="C163" s="69" t="s">
        <v>339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FDKquX8N0BO87FDZKEFYUoy+y4uWAFYRIfdCHNSaAIE0Yr9cJvwxSy6xxhjKvGt9q9BaPjGlE5gJS2ikApXNjw==" saltValue="uYoJiATbaIFznIbC0NF6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109375" defaultRowHeight="12.75" x14ac:dyDescent="0.2"/>
  <cols>
    <col min="1" max="1" width="28" style="96" customWidth="1"/>
    <col min="2" max="2" width="27.42578125" style="96" customWidth="1"/>
    <col min="3" max="3" width="23.7109375" style="96" customWidth="1"/>
    <col min="4" max="7" width="17.28515625" style="96" customWidth="1"/>
    <col min="8" max="12" width="12.7109375" style="96" customWidth="1"/>
    <col min="13" max="16384" width="12.7109375" style="96"/>
  </cols>
  <sheetData>
    <row r="1" spans="1:8" x14ac:dyDescent="0.2">
      <c r="A1" s="70" t="s">
        <v>163</v>
      </c>
      <c r="B1" s="70" t="s">
        <v>340</v>
      </c>
      <c r="C1" s="70"/>
      <c r="D1" s="52" t="s">
        <v>113</v>
      </c>
      <c r="E1" s="52" t="s">
        <v>114</v>
      </c>
      <c r="F1" s="52" t="s">
        <v>115</v>
      </c>
      <c r="G1" s="52" t="s">
        <v>116</v>
      </c>
      <c r="H1" s="52"/>
    </row>
    <row r="2" spans="1:8" x14ac:dyDescent="0.2">
      <c r="A2" s="78" t="s">
        <v>166</v>
      </c>
      <c r="B2" s="96" t="s">
        <v>86</v>
      </c>
      <c r="C2" s="78" t="s">
        <v>337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">
      <c r="C3" s="96" t="s">
        <v>339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">
      <c r="A4" s="78" t="s">
        <v>189</v>
      </c>
      <c r="B4" s="96" t="s">
        <v>86</v>
      </c>
      <c r="C4" s="78" t="s">
        <v>337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">
      <c r="C5" s="96" t="s">
        <v>339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">
      <c r="A6" s="78" t="s">
        <v>188</v>
      </c>
      <c r="B6" s="96" t="s">
        <v>86</v>
      </c>
      <c r="C6" s="78" t="s">
        <v>337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">
      <c r="C7" s="96" t="s">
        <v>339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">
      <c r="A9" s="88" t="s">
        <v>329</v>
      </c>
    </row>
    <row r="10" spans="1:8" x14ac:dyDescent="0.2">
      <c r="A10" s="70" t="s">
        <v>163</v>
      </c>
      <c r="B10" s="70" t="s">
        <v>340</v>
      </c>
      <c r="C10" s="70"/>
      <c r="D10" s="52" t="s">
        <v>113</v>
      </c>
      <c r="E10" s="52" t="s">
        <v>114</v>
      </c>
      <c r="F10" s="52" t="s">
        <v>115</v>
      </c>
      <c r="G10" s="52" t="s">
        <v>116</v>
      </c>
    </row>
    <row r="11" spans="1:8" x14ac:dyDescent="0.2">
      <c r="A11" s="78" t="s">
        <v>166</v>
      </c>
      <c r="B11" s="96" t="s">
        <v>86</v>
      </c>
      <c r="C11" s="78" t="s">
        <v>337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">
      <c r="C12" s="96" t="s">
        <v>339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">
      <c r="A13" s="78" t="s">
        <v>189</v>
      </c>
      <c r="B13" s="96" t="s">
        <v>86</v>
      </c>
      <c r="C13" s="78" t="s">
        <v>337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">
      <c r="C14" s="96" t="s">
        <v>339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">
      <c r="A15" s="78" t="s">
        <v>188</v>
      </c>
      <c r="B15" s="96" t="s">
        <v>86</v>
      </c>
      <c r="C15" s="78" t="s">
        <v>337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">
      <c r="C16" s="96" t="s">
        <v>339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">
      <c r="A18" s="88" t="s">
        <v>336</v>
      </c>
    </row>
    <row r="19" spans="1:7" x14ac:dyDescent="0.2">
      <c r="A19" s="70" t="s">
        <v>163</v>
      </c>
      <c r="B19" s="70" t="s">
        <v>340</v>
      </c>
      <c r="C19" s="70"/>
      <c r="D19" s="52" t="s">
        <v>113</v>
      </c>
      <c r="E19" s="52" t="s">
        <v>114</v>
      </c>
      <c r="F19" s="52" t="s">
        <v>115</v>
      </c>
      <c r="G19" s="52" t="s">
        <v>116</v>
      </c>
    </row>
    <row r="20" spans="1:7" x14ac:dyDescent="0.2">
      <c r="A20" s="78" t="s">
        <v>166</v>
      </c>
      <c r="B20" s="96" t="s">
        <v>86</v>
      </c>
      <c r="C20" s="78" t="s">
        <v>337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">
      <c r="C21" s="96" t="s">
        <v>339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">
      <c r="A22" s="78" t="s">
        <v>189</v>
      </c>
      <c r="B22" s="96" t="s">
        <v>86</v>
      </c>
      <c r="C22" s="78" t="s">
        <v>337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">
      <c r="C23" s="96" t="s">
        <v>339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">
      <c r="A24" s="78" t="s">
        <v>188</v>
      </c>
      <c r="B24" s="96" t="s">
        <v>86</v>
      </c>
      <c r="C24" s="78" t="s">
        <v>337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">
      <c r="C25" s="96" t="s">
        <v>339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uAAzzvKA0uJ+v1mQ3dCN9vAGyHIu7pwtaXpnPVEEt5suXqGtKWoSmwBcHU87AXHWLic8DitOL4GT7ejblJI99Q==" saltValue="67t0IRBS9Y+Idm0lvu+ot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52" t="str">
        <f>"Porcentaje de muertes en el año de referencia ("&amp;start_year&amp;") atribuible a la causa"</f>
        <v>Porcentaje de muertes en el año de referencia (2021) atribuible a la causa</v>
      </c>
      <c r="B1" s="19"/>
      <c r="C1" s="19"/>
      <c r="D1" s="19"/>
      <c r="E1" s="19"/>
      <c r="F1" s="19"/>
    </row>
    <row r="2" spans="1:8" ht="27.75" customHeight="1" x14ac:dyDescent="0.2">
      <c r="A2" t="s">
        <v>1</v>
      </c>
      <c r="B2" s="19" t="s">
        <v>82</v>
      </c>
      <c r="C2" s="19" t="s">
        <v>78</v>
      </c>
      <c r="D2" s="19"/>
      <c r="E2" s="19"/>
      <c r="F2" s="19"/>
      <c r="G2" s="19"/>
    </row>
    <row r="3" spans="1:8" ht="15.75" customHeight="1" x14ac:dyDescent="0.2">
      <c r="B3" s="11" t="s">
        <v>93</v>
      </c>
      <c r="C3" s="38"/>
    </row>
    <row r="4" spans="1:8" ht="15.75" customHeight="1" x14ac:dyDescent="0.2">
      <c r="B4" s="11" t="s">
        <v>97</v>
      </c>
      <c r="C4" s="38"/>
    </row>
    <row r="5" spans="1:8" ht="15.75" customHeight="1" x14ac:dyDescent="0.2">
      <c r="B5" s="11" t="s">
        <v>95</v>
      </c>
      <c r="C5" s="38"/>
    </row>
    <row r="6" spans="1:8" ht="15.75" customHeight="1" x14ac:dyDescent="0.2">
      <c r="B6" s="11" t="s">
        <v>91</v>
      </c>
      <c r="C6" s="38"/>
    </row>
    <row r="7" spans="1:8" ht="15.75" customHeight="1" x14ac:dyDescent="0.2">
      <c r="B7" s="11" t="s">
        <v>96</v>
      </c>
      <c r="C7" s="38"/>
    </row>
    <row r="8" spans="1:8" ht="15.75" customHeight="1" x14ac:dyDescent="0.2">
      <c r="B8" s="11" t="s">
        <v>98</v>
      </c>
      <c r="C8" s="38"/>
    </row>
    <row r="9" spans="1:8" ht="15.75" customHeight="1" x14ac:dyDescent="0.2">
      <c r="B9" s="11" t="s">
        <v>92</v>
      </c>
      <c r="C9" s="38"/>
    </row>
    <row r="10" spans="1:8" ht="15.75" customHeight="1" x14ac:dyDescent="0.2">
      <c r="B10" s="11" t="s">
        <v>94</v>
      </c>
      <c r="C10" s="38"/>
    </row>
    <row r="11" spans="1:8" ht="15.75" customHeight="1" x14ac:dyDescent="0.2">
      <c r="B11" s="16" t="s">
        <v>60</v>
      </c>
      <c r="C11" s="98">
        <f>SUM(C3:C10)</f>
        <v>0</v>
      </c>
      <c r="G11" s="11"/>
      <c r="H11" s="11"/>
    </row>
    <row r="12" spans="1:8" ht="15.75" customHeight="1" x14ac:dyDescent="0.2">
      <c r="B12" s="16"/>
      <c r="C12" s="11"/>
      <c r="D12" s="11"/>
      <c r="E12" s="11"/>
      <c r="F12" s="11"/>
      <c r="G12" s="11"/>
      <c r="H12" s="11"/>
    </row>
    <row r="13" spans="1:8" ht="15.75" customHeight="1" x14ac:dyDescent="0.2">
      <c r="A13" s="96" t="s">
        <v>83</v>
      </c>
      <c r="B13" s="19" t="s">
        <v>82</v>
      </c>
      <c r="C13" s="10" t="s">
        <v>74</v>
      </c>
      <c r="D13" s="10" t="s">
        <v>77</v>
      </c>
      <c r="E13" s="10" t="s">
        <v>75</v>
      </c>
      <c r="F13" s="10" t="s">
        <v>76</v>
      </c>
      <c r="G13" s="11"/>
    </row>
    <row r="14" spans="1:8" ht="15.75" customHeight="1" x14ac:dyDescent="0.2">
      <c r="B14" s="11" t="s">
        <v>84</v>
      </c>
      <c r="C14" s="38"/>
      <c r="D14" s="38"/>
      <c r="E14" s="38"/>
      <c r="F14" s="38"/>
    </row>
    <row r="15" spans="1:8" ht="15.75" customHeight="1" x14ac:dyDescent="0.2">
      <c r="B15" s="11" t="s">
        <v>102</v>
      </c>
      <c r="C15" s="38"/>
      <c r="D15" s="38"/>
      <c r="E15" s="38"/>
      <c r="F15" s="38"/>
    </row>
    <row r="16" spans="1:8" ht="15.75" customHeight="1" x14ac:dyDescent="0.2">
      <c r="B16" s="11" t="s">
        <v>2</v>
      </c>
      <c r="C16" s="38"/>
      <c r="D16" s="38"/>
      <c r="E16" s="38"/>
      <c r="F16" s="38"/>
    </row>
    <row r="17" spans="1:8" ht="15.75" customHeight="1" x14ac:dyDescent="0.2">
      <c r="B17" s="11" t="s">
        <v>90</v>
      </c>
      <c r="C17" s="38"/>
      <c r="D17" s="38"/>
      <c r="E17" s="38"/>
      <c r="F17" s="38"/>
    </row>
    <row r="18" spans="1:8" ht="15.75" customHeight="1" x14ac:dyDescent="0.2">
      <c r="B18" s="11" t="s">
        <v>3</v>
      </c>
      <c r="C18" s="38"/>
      <c r="D18" s="38"/>
      <c r="E18" s="38"/>
      <c r="F18" s="38"/>
    </row>
    <row r="19" spans="1:8" ht="15.75" customHeight="1" x14ac:dyDescent="0.2">
      <c r="B19" s="11" t="s">
        <v>101</v>
      </c>
      <c r="C19" s="38"/>
      <c r="D19" s="38"/>
      <c r="E19" s="38"/>
      <c r="F19" s="38"/>
    </row>
    <row r="20" spans="1:8" ht="15.75" customHeight="1" x14ac:dyDescent="0.2">
      <c r="B20" s="11" t="s">
        <v>79</v>
      </c>
      <c r="C20" s="38"/>
      <c r="D20" s="38"/>
      <c r="E20" s="38"/>
      <c r="F20" s="38"/>
    </row>
    <row r="21" spans="1:8" ht="15.75" customHeight="1" x14ac:dyDescent="0.2">
      <c r="B21" s="11" t="s">
        <v>88</v>
      </c>
      <c r="C21" s="38"/>
      <c r="D21" s="38"/>
      <c r="E21" s="38"/>
      <c r="F21" s="38"/>
    </row>
    <row r="22" spans="1:8" ht="15.75" customHeight="1" x14ac:dyDescent="0.2">
      <c r="B22" s="11" t="s">
        <v>99</v>
      </c>
      <c r="C22" s="38"/>
      <c r="D22" s="38"/>
      <c r="E22" s="38"/>
      <c r="F22" s="38"/>
    </row>
    <row r="23" spans="1:8" ht="15.75" customHeight="1" x14ac:dyDescent="0.2">
      <c r="B23" s="16" t="s">
        <v>60</v>
      </c>
      <c r="C23" s="98">
        <f>SUM(C14:C22)</f>
        <v>0</v>
      </c>
      <c r="D23" s="98">
        <f>SUM(D14:D22)</f>
        <v>0</v>
      </c>
      <c r="E23" s="98">
        <f>SUM(E14:E22)</f>
        <v>0</v>
      </c>
      <c r="F23" s="98">
        <f>SUM(F14:F22)</f>
        <v>0</v>
      </c>
      <c r="G23" s="11"/>
      <c r="H23" s="11"/>
    </row>
    <row r="24" spans="1:8" ht="15.75" customHeight="1" x14ac:dyDescent="0.2">
      <c r="B24" s="16"/>
      <c r="C24" s="11"/>
      <c r="D24" s="11"/>
      <c r="E24" s="11"/>
      <c r="F24" s="11"/>
      <c r="G24" s="11"/>
      <c r="H24" s="11"/>
    </row>
    <row r="25" spans="1:8" ht="15.75" customHeight="1" x14ac:dyDescent="0.2">
      <c r="A25" t="s">
        <v>104</v>
      </c>
      <c r="B25" s="19" t="s">
        <v>82</v>
      </c>
      <c r="C25" s="19" t="s">
        <v>104</v>
      </c>
      <c r="D25" s="11"/>
      <c r="E25" s="11"/>
      <c r="F25" s="11"/>
      <c r="G25" s="11"/>
      <c r="H25" s="11"/>
    </row>
    <row r="26" spans="1:8" ht="15.75" customHeight="1" x14ac:dyDescent="0.2">
      <c r="B26" s="11" t="s">
        <v>81</v>
      </c>
      <c r="C26" s="38"/>
    </row>
    <row r="27" spans="1:8" ht="15.75" customHeight="1" x14ac:dyDescent="0.2">
      <c r="B27" s="11" t="s">
        <v>89</v>
      </c>
      <c r="C27" s="38"/>
    </row>
    <row r="28" spans="1:8" ht="15.75" customHeight="1" x14ac:dyDescent="0.2">
      <c r="B28" s="11" t="s">
        <v>103</v>
      </c>
      <c r="C28" s="38"/>
    </row>
    <row r="29" spans="1:8" ht="15.75" customHeight="1" x14ac:dyDescent="0.2">
      <c r="B29" s="11" t="s">
        <v>86</v>
      </c>
      <c r="C29" s="38"/>
    </row>
    <row r="30" spans="1:8" ht="15.75" customHeight="1" x14ac:dyDescent="0.2">
      <c r="B30" s="11" t="s">
        <v>4</v>
      </c>
      <c r="C30" s="38"/>
    </row>
    <row r="31" spans="1:8" ht="15.75" customHeight="1" x14ac:dyDescent="0.2">
      <c r="B31" s="11" t="s">
        <v>80</v>
      </c>
      <c r="C31" s="38"/>
    </row>
    <row r="32" spans="1:8" ht="15.75" customHeight="1" x14ac:dyDescent="0.2">
      <c r="B32" s="11" t="s">
        <v>85</v>
      </c>
      <c r="C32" s="38"/>
    </row>
    <row r="33" spans="2:3" ht="15.75" customHeight="1" x14ac:dyDescent="0.2">
      <c r="B33" s="11" t="s">
        <v>100</v>
      </c>
      <c r="C33" s="38"/>
    </row>
    <row r="34" spans="2:3" ht="15.75" customHeight="1" x14ac:dyDescent="0.2">
      <c r="B34" s="11" t="s">
        <v>87</v>
      </c>
      <c r="C34" s="38"/>
    </row>
    <row r="35" spans="2:3" ht="15.75" customHeight="1" x14ac:dyDescent="0.2">
      <c r="B35" s="16" t="s">
        <v>60</v>
      </c>
      <c r="C35" s="98">
        <f>SUM(C26:C34)</f>
        <v>0</v>
      </c>
    </row>
  </sheetData>
  <sheetProtection algorithmName="SHA-512" hashValue="Rc0yZJwCgqlDmb+O6IM3MirNMKme8vBh0YWw+1v9UfhRClsp166kn8womoXTcR16ihvE7LRs4L1k8DIuowyvwg==" saltValue="NHqooueITj7Mbn4e8yvh2w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9" t="str">
        <f>"Porcentaje de población en cada categoría en el año de referencia ("&amp;start_year&amp;")"</f>
        <v>Porcentaje de población en cada categoría en el año de referencia (2021)</v>
      </c>
      <c r="B1" s="70" t="s">
        <v>120</v>
      </c>
      <c r="C1" s="65" t="s">
        <v>78</v>
      </c>
      <c r="D1" s="65" t="s">
        <v>74</v>
      </c>
      <c r="E1" s="65" t="s">
        <v>77</v>
      </c>
      <c r="F1" s="65" t="s">
        <v>75</v>
      </c>
      <c r="G1" s="65" t="s">
        <v>76</v>
      </c>
    </row>
    <row r="2" spans="1:15" ht="15.75" customHeight="1" x14ac:dyDescent="0.2">
      <c r="A2" s="78" t="s">
        <v>121</v>
      </c>
      <c r="B2" s="69" t="s">
        <v>111</v>
      </c>
      <c r="C2" s="99" t="str">
        <f>IFERROR(1-_xlfn.NORM.DIST(_xlfn.NORM.INV(SUM(C4:C5), 0, 1) + 1, 0, 1, TRUE), "")</f>
        <v/>
      </c>
      <c r="D2" s="99" t="str">
        <f>IFERROR(1-_xlfn.NORM.DIST(_xlfn.NORM.INV(SUM(D4:D5), 0, 1) + 1, 0, 1, TRUE), "")</f>
        <v/>
      </c>
      <c r="E2" s="99" t="str">
        <f>IFERROR(1-_xlfn.NORM.DIST(_xlfn.NORM.INV(SUM(E4:E5), 0, 1) + 1, 0, 1, TRUE), "")</f>
        <v/>
      </c>
      <c r="F2" s="99" t="str">
        <f>IFERROR(1-_xlfn.NORM.DIST(_xlfn.NORM.INV(SUM(F4:F5), 0, 1) + 1, 0, 1, TRUE), "")</f>
        <v/>
      </c>
      <c r="G2" s="99" t="str">
        <f>IFERROR(1-_xlfn.NORM.DIST(_xlfn.NORM.INV(SUM(G4:G5), 0, 1) + 1, 0, 1, TRUE), "")</f>
        <v/>
      </c>
    </row>
    <row r="3" spans="1:15" ht="15.75" customHeight="1" x14ac:dyDescent="0.2">
      <c r="B3" s="69" t="s">
        <v>108</v>
      </c>
      <c r="C3" s="99" t="str">
        <f>IFERROR(_xlfn.NORM.DIST(_xlfn.NORM.INV(SUM(C4:C5), 0, 1) + 1, 0, 1, TRUE) - SUM(C4:C5), "")</f>
        <v/>
      </c>
      <c r="D3" s="99" t="str">
        <f>IFERROR(_xlfn.NORM.DIST(_xlfn.NORM.INV(SUM(D4:D5), 0, 1) + 1, 0, 1, TRUE) - SUM(D4:D5), "")</f>
        <v/>
      </c>
      <c r="E3" s="99" t="str">
        <f>IFERROR(_xlfn.NORM.DIST(_xlfn.NORM.INV(SUM(E4:E5), 0, 1) + 1, 0, 1, TRUE) - SUM(E4:E5), "")</f>
        <v/>
      </c>
      <c r="F3" s="99" t="str">
        <f>IFERROR(_xlfn.NORM.DIST(_xlfn.NORM.INV(SUM(F4:F5), 0, 1) + 1, 0, 1, TRUE) - SUM(F4:F5), "")</f>
        <v/>
      </c>
      <c r="G3" s="99" t="str">
        <f>IFERROR(_xlfn.NORM.DIST(_xlfn.NORM.INV(SUM(G4:G5), 0, 1) + 1, 0, 1, TRUE) - SUM(G4:G5), "")</f>
        <v/>
      </c>
    </row>
    <row r="4" spans="1:15" ht="15.75" customHeight="1" x14ac:dyDescent="0.2">
      <c r="B4" s="69" t="s">
        <v>110</v>
      </c>
      <c r="C4" s="39"/>
      <c r="D4" s="39"/>
      <c r="E4" s="39"/>
      <c r="F4" s="39"/>
      <c r="G4" s="39"/>
    </row>
    <row r="5" spans="1:15" ht="15.75" customHeight="1" x14ac:dyDescent="0.2">
      <c r="B5" s="69" t="s">
        <v>106</v>
      </c>
      <c r="C5" s="39"/>
      <c r="D5" s="39"/>
      <c r="E5" s="39"/>
      <c r="F5" s="39"/>
      <c r="G5" s="39"/>
    </row>
    <row r="6" spans="1:15" ht="15.75" customHeight="1" x14ac:dyDescent="0.2">
      <c r="B6" s="17"/>
      <c r="C6" s="14"/>
      <c r="D6" s="14"/>
      <c r="E6" s="14"/>
      <c r="F6" s="14"/>
      <c r="G6" s="14"/>
    </row>
    <row r="7" spans="1:15" ht="15.75" customHeight="1" x14ac:dyDescent="0.2">
      <c r="B7" s="17"/>
      <c r="C7" s="14"/>
      <c r="D7" s="14"/>
      <c r="E7" s="14"/>
      <c r="F7" s="14"/>
      <c r="G7" s="14"/>
    </row>
    <row r="8" spans="1:15" ht="15.75" customHeight="1" x14ac:dyDescent="0.2">
      <c r="A8" s="78" t="s">
        <v>122</v>
      </c>
      <c r="B8" s="69" t="s">
        <v>112</v>
      </c>
      <c r="C8" s="99" t="str">
        <f>IFERROR(1-_xlfn.NORM.DIST(_xlfn.NORM.INV(SUM(C10:C11), 0, 1) + 1, 0, 1, TRUE), "")</f>
        <v/>
      </c>
      <c r="D8" s="99" t="str">
        <f>IFERROR(1-_xlfn.NORM.DIST(_xlfn.NORM.INV(SUM(D10:D11), 0, 1) + 1, 0, 1, TRUE), "")</f>
        <v/>
      </c>
      <c r="E8" s="99" t="str">
        <f>IFERROR(1-_xlfn.NORM.DIST(_xlfn.NORM.INV(SUM(E10:E11), 0, 1) + 1, 0, 1, TRUE), "")</f>
        <v/>
      </c>
      <c r="F8" s="99" t="str">
        <f>IFERROR(1-_xlfn.NORM.DIST(_xlfn.NORM.INV(SUM(F10:F11), 0, 1) + 1, 0, 1, TRUE), "")</f>
        <v/>
      </c>
      <c r="G8" s="99" t="str">
        <f>IFERROR(1-_xlfn.NORM.DIST(_xlfn.NORM.INV(SUM(G10:G11), 0, 1) + 1, 0, 1, TRUE), "")</f>
        <v/>
      </c>
    </row>
    <row r="9" spans="1:15" ht="15.75" customHeight="1" x14ac:dyDescent="0.2">
      <c r="B9" s="69" t="s">
        <v>109</v>
      </c>
      <c r="C9" s="99" t="str">
        <f>IFERROR(_xlfn.NORM.DIST(_xlfn.NORM.INV(SUM(C10:C11), 0, 1) + 1, 0, 1, TRUE) - SUM(C10:C11), "")</f>
        <v/>
      </c>
      <c r="D9" s="99" t="str">
        <f>IFERROR(_xlfn.NORM.DIST(_xlfn.NORM.INV(SUM(D10:D11), 0, 1) + 1, 0, 1, TRUE) - SUM(D10:D11), "")</f>
        <v/>
      </c>
      <c r="E9" s="99" t="str">
        <f>IFERROR(_xlfn.NORM.DIST(_xlfn.NORM.INV(SUM(E10:E11), 0, 1) + 1, 0, 1, TRUE) - SUM(E10:E11), "")</f>
        <v/>
      </c>
      <c r="F9" s="99" t="str">
        <f>IFERROR(_xlfn.NORM.DIST(_xlfn.NORM.INV(SUM(F10:F11), 0, 1) + 1, 0, 1, TRUE) - SUM(F10:F11), "")</f>
        <v/>
      </c>
      <c r="G9" s="99" t="str">
        <f>IFERROR(_xlfn.NORM.DIST(_xlfn.NORM.INV(SUM(G10:G11), 0, 1) + 1, 0, 1, TRUE) - SUM(G10:G11), "")</f>
        <v/>
      </c>
    </row>
    <row r="10" spans="1:15" ht="15.75" customHeight="1" x14ac:dyDescent="0.2">
      <c r="B10" s="69" t="s">
        <v>107</v>
      </c>
      <c r="C10" s="39"/>
      <c r="D10" s="39"/>
      <c r="E10" s="39"/>
      <c r="F10" s="39"/>
      <c r="G10" s="39"/>
    </row>
    <row r="11" spans="1:15" ht="15.75" customHeight="1" x14ac:dyDescent="0.2">
      <c r="B11" s="69" t="s">
        <v>119</v>
      </c>
      <c r="C11" s="39"/>
      <c r="D11" s="39"/>
      <c r="E11" s="39"/>
      <c r="F11" s="39"/>
      <c r="G11" s="39"/>
    </row>
    <row r="12" spans="1:15" ht="15.75" customHeight="1" x14ac:dyDescent="0.2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">
      <c r="A13" s="96" t="s">
        <v>105</v>
      </c>
      <c r="C13" s="65" t="s">
        <v>78</v>
      </c>
      <c r="D13" s="65" t="s">
        <v>74</v>
      </c>
      <c r="E13" s="65" t="s">
        <v>77</v>
      </c>
      <c r="F13" s="65" t="s">
        <v>75</v>
      </c>
      <c r="G13" s="65" t="s">
        <v>76</v>
      </c>
      <c r="H13" s="10" t="s">
        <v>113</v>
      </c>
      <c r="I13" s="10" t="s">
        <v>114</v>
      </c>
      <c r="J13" s="10" t="s">
        <v>115</v>
      </c>
      <c r="K13" s="10" t="s">
        <v>116</v>
      </c>
      <c r="L13" s="10" t="s">
        <v>68</v>
      </c>
      <c r="M13" s="10" t="s">
        <v>69</v>
      </c>
      <c r="N13" s="10" t="s">
        <v>70</v>
      </c>
      <c r="O13" s="10" t="s">
        <v>71</v>
      </c>
    </row>
    <row r="14" spans="1:15" ht="15.75" customHeight="1" x14ac:dyDescent="0.2">
      <c r="B14" s="65" t="s">
        <v>117</v>
      </c>
      <c r="C14" s="40"/>
      <c r="D14" s="40"/>
      <c r="E14" s="40"/>
      <c r="F14" s="40"/>
      <c r="G14" s="40"/>
      <c r="H14" s="41"/>
      <c r="I14" s="41"/>
      <c r="J14" s="41"/>
      <c r="K14" s="41"/>
      <c r="L14" s="41"/>
      <c r="M14" s="41"/>
      <c r="N14" s="41"/>
      <c r="O14" s="41"/>
    </row>
    <row r="15" spans="1:15" ht="15.75" customHeight="1" x14ac:dyDescent="0.2">
      <c r="B15" s="65" t="s">
        <v>118</v>
      </c>
      <c r="C15" s="99">
        <f t="shared" ref="C15:O15" si="0">iron_deficiency_anaemia*C14</f>
        <v>0</v>
      </c>
      <c r="D15" s="99">
        <f t="shared" si="0"/>
        <v>0</v>
      </c>
      <c r="E15" s="99">
        <f t="shared" si="0"/>
        <v>0</v>
      </c>
      <c r="F15" s="99">
        <f t="shared" si="0"/>
        <v>0</v>
      </c>
      <c r="G15" s="99">
        <f t="shared" si="0"/>
        <v>0</v>
      </c>
      <c r="H15" s="99">
        <f t="shared" si="0"/>
        <v>0</v>
      </c>
      <c r="I15" s="99">
        <f t="shared" si="0"/>
        <v>0</v>
      </c>
      <c r="J15" s="99">
        <f t="shared" si="0"/>
        <v>0</v>
      </c>
      <c r="K15" s="99">
        <f t="shared" si="0"/>
        <v>0</v>
      </c>
      <c r="L15" s="99">
        <f t="shared" si="0"/>
        <v>0</v>
      </c>
      <c r="M15" s="99">
        <f t="shared" si="0"/>
        <v>0</v>
      </c>
      <c r="N15" s="99">
        <f t="shared" si="0"/>
        <v>0</v>
      </c>
      <c r="O15" s="99">
        <f t="shared" si="0"/>
        <v>0</v>
      </c>
    </row>
    <row r="16" spans="1:15" ht="15.75" customHeight="1" x14ac:dyDescent="0.2">
      <c r="C16" s="2"/>
      <c r="D16" s="2"/>
      <c r="E16" s="2"/>
      <c r="F16" s="2"/>
      <c r="G16" s="2"/>
    </row>
    <row r="17" spans="3:7" ht="15.75" customHeight="1" x14ac:dyDescent="0.2">
      <c r="C17" s="2"/>
      <c r="D17" s="2"/>
      <c r="E17" s="2"/>
      <c r="F17" s="2"/>
      <c r="G17" s="2"/>
    </row>
  </sheetData>
  <sheetProtection algorithmName="SHA-512" hashValue="hx48leZt8ij5XtMiaWh+8Bf7VMnNgu+irvJ2w/7UFxTLzw3KmDTkNwPhH4/W8Xus6HdFfmygGEocLun18YyfNg==" saltValue="KcH6eG3RZyWydl50BU/0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9" t="str">
        <f>"Porcentaje de niños en cada categoría en el año de referencia ("&amp;start_year&amp;")"</f>
        <v>Porcentaje de niños en cada categoría en el año de referencia (2021)</v>
      </c>
      <c r="B1" s="70" t="s">
        <v>120</v>
      </c>
      <c r="C1" s="96" t="s">
        <v>78</v>
      </c>
      <c r="D1" s="96" t="s">
        <v>74</v>
      </c>
      <c r="E1" s="96" t="s">
        <v>77</v>
      </c>
      <c r="F1" s="96" t="s">
        <v>75</v>
      </c>
      <c r="G1" s="96" t="s">
        <v>76</v>
      </c>
    </row>
    <row r="2" spans="1:7" x14ac:dyDescent="0.2">
      <c r="A2" s="78" t="s">
        <v>123</v>
      </c>
      <c r="B2" s="78" t="s">
        <v>124</v>
      </c>
      <c r="C2" s="39"/>
      <c r="D2" s="39"/>
      <c r="E2" s="39"/>
      <c r="F2" s="39"/>
      <c r="G2" s="39"/>
    </row>
    <row r="3" spans="1:7" x14ac:dyDescent="0.2">
      <c r="B3" s="78" t="s">
        <v>127</v>
      </c>
      <c r="C3" s="39"/>
      <c r="D3" s="39"/>
      <c r="E3" s="39"/>
      <c r="F3" s="39"/>
      <c r="G3" s="39"/>
    </row>
    <row r="4" spans="1:7" x14ac:dyDescent="0.2">
      <c r="B4" s="78" t="s">
        <v>126</v>
      </c>
      <c r="C4" s="39"/>
      <c r="D4" s="39"/>
      <c r="E4" s="39"/>
      <c r="F4" s="39"/>
      <c r="G4" s="39"/>
    </row>
    <row r="5" spans="1:7" x14ac:dyDescent="0.2">
      <c r="B5" s="78" t="s">
        <v>125</v>
      </c>
      <c r="C5" s="100">
        <f>1-C2-C3-C4</f>
        <v>1</v>
      </c>
      <c r="D5" s="100">
        <f t="shared" ref="D5:G5" si="0">1-D2-D3-D4</f>
        <v>1</v>
      </c>
      <c r="E5" s="100">
        <f t="shared" si="0"/>
        <v>1</v>
      </c>
      <c r="F5" s="100">
        <f t="shared" si="0"/>
        <v>1</v>
      </c>
      <c r="G5" s="100">
        <f t="shared" si="0"/>
        <v>1</v>
      </c>
    </row>
  </sheetData>
  <sheetProtection algorithmName="SHA-512" hashValue="QI8PVmb7LdyNtoVql5wBLYv2Uo3kq08VWonmRuQugWjsF4XZGTdVTap01i5sQq2S98nDd+cmjjU8biwF7hNqxg==" saltValue="28YCx2wA/Q8MQ+6qS5yTT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57BD-06EA-4667-927B-580EA35F72D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102" customWidth="1"/>
    <col min="2" max="2" width="29.42578125" style="102" customWidth="1"/>
    <col min="3" max="16384" width="8.85546875" style="102"/>
  </cols>
  <sheetData>
    <row r="1" spans="1:11" x14ac:dyDescent="0.2">
      <c r="A1" s="101" t="s">
        <v>135</v>
      </c>
      <c r="B1" s="101" t="s">
        <v>133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">
      <c r="A2" s="102" t="s">
        <v>136</v>
      </c>
      <c r="B2" s="103" t="s">
        <v>130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">
      <c r="B3" s="103"/>
    </row>
    <row r="4" spans="1:11" x14ac:dyDescent="0.2">
      <c r="A4" s="102" t="s">
        <v>138</v>
      </c>
      <c r="B4" s="103" t="s">
        <v>130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">
      <c r="B5" s="103"/>
    </row>
    <row r="6" spans="1:11" x14ac:dyDescent="0.2">
      <c r="A6" s="102" t="s">
        <v>128</v>
      </c>
      <c r="B6" s="103" t="s">
        <v>130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">
      <c r="B7" s="103" t="s">
        <v>104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">
      <c r="B8" s="103" t="s">
        <v>139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">
      <c r="A10" s="102" t="s">
        <v>134</v>
      </c>
      <c r="B10" s="103" t="s">
        <v>129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">
      <c r="B11" s="103" t="s">
        <v>131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">
      <c r="A13" s="102" t="s">
        <v>37</v>
      </c>
      <c r="B13" s="103" t="s">
        <v>137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">
      <c r="B14" s="103" t="s">
        <v>132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PlPlViEAvtywzA8VJnkcqHZbMIOECarvw5vTrv/4xjiHHA1u3vxrsCSkvYdjFMyuK6h4SyGE3GplXrbCWML5cw==" saltValue="gs8+fiG/5lrBg9vm+Uy1o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0888-B38B-4CD2-BAAD-3A2F9A864FCA}">
  <sheetPr>
    <tabColor rgb="FF007600"/>
  </sheetPr>
  <dimension ref="A1:B7"/>
  <sheetViews>
    <sheetView workbookViewId="0">
      <selection activeCell="B2" sqref="B2"/>
    </sheetView>
  </sheetViews>
  <sheetFormatPr defaultColWidth="8.85546875" defaultRowHeight="12.75" x14ac:dyDescent="0.2"/>
  <cols>
    <col min="1" max="1" width="36.42578125" style="102" bestFit="1" customWidth="1"/>
    <col min="2" max="2" width="15.28515625" style="102" customWidth="1"/>
    <col min="3" max="16384" width="8.85546875" style="102"/>
  </cols>
  <sheetData>
    <row r="1" spans="1:2" x14ac:dyDescent="0.2">
      <c r="A1" s="101" t="s">
        <v>147</v>
      </c>
      <c r="B1" s="101" t="s">
        <v>145</v>
      </c>
    </row>
    <row r="2" spans="1:2" x14ac:dyDescent="0.2">
      <c r="A2" s="102" t="s">
        <v>144</v>
      </c>
      <c r="B2" s="105">
        <v>10</v>
      </c>
    </row>
    <row r="3" spans="1:2" x14ac:dyDescent="0.2">
      <c r="A3" s="102" t="s">
        <v>143</v>
      </c>
      <c r="B3" s="105">
        <v>10</v>
      </c>
    </row>
    <row r="4" spans="1:2" x14ac:dyDescent="0.2">
      <c r="A4" s="102" t="s">
        <v>142</v>
      </c>
      <c r="B4" s="105">
        <v>50</v>
      </c>
    </row>
    <row r="5" spans="1:2" x14ac:dyDescent="0.2">
      <c r="A5" s="102" t="s">
        <v>146</v>
      </c>
      <c r="B5" s="105">
        <v>100</v>
      </c>
    </row>
    <row r="6" spans="1:2" x14ac:dyDescent="0.2">
      <c r="A6" s="102" t="s">
        <v>140</v>
      </c>
      <c r="B6" s="105">
        <v>5</v>
      </c>
    </row>
    <row r="7" spans="1:2" x14ac:dyDescent="0.2">
      <c r="A7" s="102" t="s">
        <v>141</v>
      </c>
      <c r="B7" s="105">
        <v>5</v>
      </c>
    </row>
  </sheetData>
  <sheetProtection algorithmName="SHA-512" hashValue="d/IrJR7PASZLPk+teWF2nVdSfPdfJbi297ReDR93JNLX3ee2yNJZpniM9bOi+7F2CxhMv8SMlQqanh25vp30Mg==" saltValue="brcPBPLv07d43EG0YkT1gw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2578125" defaultRowHeight="12.75" x14ac:dyDescent="0.2"/>
  <cols>
    <col min="1" max="1" width="17" style="96" customWidth="1"/>
    <col min="2" max="2" width="19.140625" style="96" customWidth="1"/>
    <col min="3" max="3" width="13.42578125" style="96" customWidth="1"/>
    <col min="4" max="8" width="11.42578125" style="96" customWidth="1"/>
    <col min="9" max="16384" width="11.42578125" style="96"/>
  </cols>
  <sheetData>
    <row r="1" spans="1:5" x14ac:dyDescent="0.2">
      <c r="A1" s="25" t="s">
        <v>154</v>
      </c>
      <c r="B1" s="26" t="s">
        <v>156</v>
      </c>
      <c r="C1" s="26" t="s">
        <v>150</v>
      </c>
      <c r="D1" s="26" t="s">
        <v>149</v>
      </c>
      <c r="E1" s="26" t="s">
        <v>155</v>
      </c>
    </row>
    <row r="2" spans="1:5" x14ac:dyDescent="0.2">
      <c r="A2" s="24" t="s">
        <v>151</v>
      </c>
      <c r="B2" s="22" t="s">
        <v>104</v>
      </c>
      <c r="C2" s="42"/>
      <c r="D2" s="42"/>
      <c r="E2" s="27" t="str">
        <f>IF(E$7="","",E$7)</f>
        <v/>
      </c>
    </row>
    <row r="3" spans="1:5" x14ac:dyDescent="0.2">
      <c r="B3" s="22" t="s">
        <v>78</v>
      </c>
      <c r="C3" s="42" t="s">
        <v>5</v>
      </c>
      <c r="D3" s="42"/>
      <c r="E3" s="27" t="str">
        <f>IF(E$7="","",E$7)</f>
        <v/>
      </c>
    </row>
    <row r="4" spans="1:5" x14ac:dyDescent="0.2">
      <c r="B4" s="22" t="s">
        <v>74</v>
      </c>
      <c r="C4" s="42" t="s">
        <v>5</v>
      </c>
      <c r="D4" s="42"/>
      <c r="E4" s="27" t="str">
        <f>IF(E$7="","",E$7)</f>
        <v/>
      </c>
    </row>
    <row r="5" spans="1:5" x14ac:dyDescent="0.2">
      <c r="B5" s="22" t="s">
        <v>77</v>
      </c>
      <c r="C5" s="42" t="s">
        <v>5</v>
      </c>
      <c r="D5" s="42"/>
      <c r="E5" s="27" t="str">
        <f>IF(E$7="","",E$7)</f>
        <v/>
      </c>
    </row>
    <row r="6" spans="1:5" x14ac:dyDescent="0.2">
      <c r="B6" s="22" t="s">
        <v>75</v>
      </c>
      <c r="C6" s="42" t="s">
        <v>5</v>
      </c>
      <c r="D6" s="42"/>
      <c r="E6" s="27" t="str">
        <f>IF(E$7="","",E$7)</f>
        <v/>
      </c>
    </row>
    <row r="7" spans="1:5" x14ac:dyDescent="0.2">
      <c r="B7" s="22" t="s">
        <v>148</v>
      </c>
      <c r="C7" s="21"/>
      <c r="D7" s="20"/>
      <c r="E7" s="42"/>
    </row>
    <row r="9" spans="1:5" x14ac:dyDescent="0.2">
      <c r="A9" s="24" t="s">
        <v>152</v>
      </c>
      <c r="B9" s="22" t="s">
        <v>104</v>
      </c>
      <c r="C9" s="42"/>
      <c r="D9" s="42"/>
      <c r="E9" s="27" t="str">
        <f>IF(E$7="","",E$7)</f>
        <v/>
      </c>
    </row>
    <row r="10" spans="1:5" x14ac:dyDescent="0.2">
      <c r="B10" s="22" t="s">
        <v>78</v>
      </c>
      <c r="C10" s="42"/>
      <c r="D10" s="42" t="s">
        <v>5</v>
      </c>
      <c r="E10" s="27" t="str">
        <f>IF(E$7="","",E$7)</f>
        <v/>
      </c>
    </row>
    <row r="11" spans="1:5" x14ac:dyDescent="0.2">
      <c r="B11" s="22" t="s">
        <v>74</v>
      </c>
      <c r="C11" s="42"/>
      <c r="D11" s="42" t="s">
        <v>5</v>
      </c>
      <c r="E11" s="27" t="str">
        <f>IF(E$7="","",E$7)</f>
        <v/>
      </c>
    </row>
    <row r="12" spans="1:5" x14ac:dyDescent="0.2">
      <c r="B12" s="22" t="s">
        <v>77</v>
      </c>
      <c r="C12" s="42"/>
      <c r="D12" s="42" t="s">
        <v>5</v>
      </c>
      <c r="E12" s="27" t="str">
        <f>IF(E$7="","",E$7)</f>
        <v/>
      </c>
    </row>
    <row r="13" spans="1:5" x14ac:dyDescent="0.2">
      <c r="B13" s="22" t="s">
        <v>75</v>
      </c>
      <c r="C13" s="42"/>
      <c r="D13" s="42" t="s">
        <v>5</v>
      </c>
      <c r="E13" s="27" t="str">
        <f>IF(E$7="","",E$7)</f>
        <v/>
      </c>
    </row>
    <row r="14" spans="1:5" x14ac:dyDescent="0.2">
      <c r="B14" s="22" t="s">
        <v>148</v>
      </c>
      <c r="C14" s="21"/>
      <c r="D14" s="20"/>
      <c r="E14" s="42"/>
    </row>
    <row r="16" spans="1:5" x14ac:dyDescent="0.2">
      <c r="A16" s="24" t="s">
        <v>153</v>
      </c>
      <c r="B16" s="22" t="s">
        <v>104</v>
      </c>
      <c r="C16" s="42"/>
      <c r="D16" s="42"/>
      <c r="E16" s="27" t="str">
        <f>IF(E$7="","",E$7)</f>
        <v/>
      </c>
    </row>
    <row r="17" spans="2:5" x14ac:dyDescent="0.2">
      <c r="B17" s="22" t="s">
        <v>78</v>
      </c>
      <c r="C17" s="42"/>
      <c r="D17" s="42" t="s">
        <v>5</v>
      </c>
      <c r="E17" s="27" t="str">
        <f>IF(E$7="","",E$7)</f>
        <v/>
      </c>
    </row>
    <row r="18" spans="2:5" x14ac:dyDescent="0.2">
      <c r="B18" s="22" t="s">
        <v>74</v>
      </c>
      <c r="C18" s="42"/>
      <c r="D18" s="42" t="s">
        <v>5</v>
      </c>
      <c r="E18" s="27" t="str">
        <f>IF(E$7="","",E$7)</f>
        <v/>
      </c>
    </row>
    <row r="19" spans="2:5" x14ac:dyDescent="0.2">
      <c r="B19" s="22" t="s">
        <v>77</v>
      </c>
      <c r="C19" s="42"/>
      <c r="D19" s="42"/>
      <c r="E19" s="27" t="str">
        <f>IF(E$7="","",E$7)</f>
        <v/>
      </c>
    </row>
    <row r="20" spans="2:5" x14ac:dyDescent="0.2">
      <c r="B20" s="22" t="s">
        <v>75</v>
      </c>
      <c r="C20" s="42"/>
      <c r="D20" s="42"/>
      <c r="E20" s="27" t="str">
        <f>IF(E$7="","",E$7)</f>
        <v/>
      </c>
    </row>
    <row r="21" spans="2:5" x14ac:dyDescent="0.2">
      <c r="B21" s="22" t="s">
        <v>148</v>
      </c>
      <c r="C21" s="21"/>
      <c r="D21" s="20"/>
      <c r="E21" s="42"/>
    </row>
  </sheetData>
  <sheetProtection algorithmName="SHA-512" hashValue="NKaUFvuMdacW99V8i8YCJD7/MxoQG2cndnDwnh/Il2ltCaETuVv87LLEpipNZq8BJcyZpLaXyTEjgK5UkXyyXQ==" saltValue="EHVX+lyK6dAc15tg5UjnM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72" t="s">
        <v>0</v>
      </c>
      <c r="B1" s="26" t="s">
        <v>159</v>
      </c>
      <c r="C1" s="28" t="s">
        <v>161</v>
      </c>
      <c r="D1" s="28" t="s">
        <v>157</v>
      </c>
    </row>
    <row r="2" spans="1:4" x14ac:dyDescent="0.2">
      <c r="A2" s="28" t="s">
        <v>163</v>
      </c>
      <c r="B2" s="22" t="s">
        <v>164</v>
      </c>
      <c r="C2" s="22" t="s">
        <v>162</v>
      </c>
      <c r="D2" s="42"/>
    </row>
    <row r="3" spans="1:4" x14ac:dyDescent="0.2">
      <c r="A3" s="28" t="s">
        <v>160</v>
      </c>
      <c r="B3" s="22" t="s">
        <v>150</v>
      </c>
      <c r="C3" s="22" t="s">
        <v>158</v>
      </c>
      <c r="D3" s="42"/>
    </row>
  </sheetData>
  <sheetProtection algorithmName="SHA-512" hashValue="yQG6MQwe6jmKvem+vG/ojlnnKGBEnYI7b4clWatoSe1By76aGqR3cePA8AZlsCZHAUKN8HUgLE0ZDX6fRVEaqw==" saltValue="6Yx+IdpLek5IqjcYpl6rG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2023-01-27T02:12:20Z</dcterms:modified>
</cp:coreProperties>
</file>