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DCE96F71-5D4E-41AD-9D69-C3B2718FB0C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I39" i="2"/>
  <c r="H39" i="2"/>
  <c r="G39" i="2"/>
  <c r="H38" i="2"/>
  <c r="I38" i="2" s="1"/>
  <c r="G38" i="2"/>
  <c r="A37" i="2"/>
  <c r="A33" i="2"/>
  <c r="A17" i="2"/>
  <c r="A16" i="2"/>
  <c r="H11" i="2"/>
  <c r="G11" i="2"/>
  <c r="H10" i="2"/>
  <c r="G10" i="2"/>
  <c r="H9" i="2"/>
  <c r="G9" i="2"/>
  <c r="H8" i="2"/>
  <c r="G8" i="2"/>
  <c r="I8" i="2" s="1"/>
  <c r="H7" i="2"/>
  <c r="G7" i="2"/>
  <c r="H6" i="2"/>
  <c r="G6" i="2"/>
  <c r="H5" i="2"/>
  <c r="G5" i="2"/>
  <c r="I5" i="2" s="1"/>
  <c r="H4" i="2"/>
  <c r="G4" i="2"/>
  <c r="H3" i="2"/>
  <c r="G3" i="2"/>
  <c r="H2" i="2"/>
  <c r="G2" i="2"/>
  <c r="I2" i="2" s="1"/>
  <c r="A2" i="2"/>
  <c r="A31" i="2" s="1"/>
  <c r="C33" i="1"/>
  <c r="C20" i="1"/>
  <c r="A3" i="2" l="1"/>
  <c r="I3" i="2"/>
  <c r="I11" i="2"/>
  <c r="I4" i="2"/>
  <c r="A13" i="2"/>
  <c r="A21" i="2"/>
  <c r="I6" i="2"/>
  <c r="A24" i="2"/>
  <c r="A25" i="2"/>
  <c r="I7" i="2"/>
  <c r="A29" i="2"/>
  <c r="A32" i="2"/>
  <c r="I9" i="2"/>
  <c r="I10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<sst xmlns="http://schemas.openxmlformats.org/spreadsheetml/2006/main" count="2092" uniqueCount="337">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</sst>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751522.8203125</v>
      </c>
    </row>
    <row r="8" spans="1:3" ht="15" customHeight="1" x14ac:dyDescent="0.2">
      <c r="B8" s="5" t="s">
        <v>19</v>
      </c>
      <c r="C8" s="44">
        <v>0.40899999999999997</v>
      </c>
    </row>
    <row r="9" spans="1:3" ht="15" customHeight="1" x14ac:dyDescent="0.2">
      <c r="B9" s="5" t="s">
        <v>20</v>
      </c>
      <c r="C9" s="45">
        <v>1</v>
      </c>
    </row>
    <row r="10" spans="1:3" ht="15" customHeight="1" x14ac:dyDescent="0.2">
      <c r="B10" s="5" t="s">
        <v>21</v>
      </c>
      <c r="C10" s="45">
        <v>0.14480130195617699</v>
      </c>
    </row>
    <row r="11" spans="1:3" ht="15" customHeight="1" x14ac:dyDescent="0.2">
      <c r="B11" s="5" t="s">
        <v>22</v>
      </c>
      <c r="C11" s="45">
        <v>0.78099999999999992</v>
      </c>
    </row>
    <row r="12" spans="1:3" ht="15" customHeight="1" x14ac:dyDescent="0.2">
      <c r="B12" s="5" t="s">
        <v>23</v>
      </c>
      <c r="C12" s="45">
        <v>0.50700000000000001</v>
      </c>
    </row>
    <row r="13" spans="1:3" ht="15" customHeight="1" x14ac:dyDescent="0.2">
      <c r="B13" s="5" t="s">
        <v>24</v>
      </c>
      <c r="C13" s="45">
        <v>0.628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0.1414</v>
      </c>
    </row>
    <row r="24" spans="1:3" ht="15" customHeight="1" x14ac:dyDescent="0.2">
      <c r="B24" s="15" t="s">
        <v>33</v>
      </c>
      <c r="C24" s="45">
        <v>0.44040000000000012</v>
      </c>
    </row>
    <row r="25" spans="1:3" ht="15" customHeight="1" x14ac:dyDescent="0.2">
      <c r="B25" s="15" t="s">
        <v>34</v>
      </c>
      <c r="C25" s="45">
        <v>0.33069999999999999</v>
      </c>
    </row>
    <row r="26" spans="1:3" ht="15" customHeight="1" x14ac:dyDescent="0.2">
      <c r="B26" s="15" t="s">
        <v>35</v>
      </c>
      <c r="C26" s="45">
        <v>8.7499999999999994E-2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0.24765214499010299</v>
      </c>
    </row>
    <row r="30" spans="1:3" ht="14.25" customHeight="1" x14ac:dyDescent="0.2">
      <c r="B30" s="25" t="s">
        <v>38</v>
      </c>
      <c r="C30" s="99">
        <v>3.6736298558651202E-2</v>
      </c>
    </row>
    <row r="31" spans="1:3" ht="14.25" customHeight="1" x14ac:dyDescent="0.2">
      <c r="B31" s="25" t="s">
        <v>39</v>
      </c>
      <c r="C31" s="99">
        <v>7.9440757172969098E-2</v>
      </c>
    </row>
    <row r="32" spans="1:3" ht="14.25" customHeight="1" x14ac:dyDescent="0.2">
      <c r="B32" s="25" t="s">
        <v>40</v>
      </c>
      <c r="C32" s="99">
        <v>0.63617079927827702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32.416897502547101</v>
      </c>
    </row>
    <row r="38" spans="1:5" ht="15" customHeight="1" x14ac:dyDescent="0.2">
      <c r="B38" s="11" t="s">
        <v>45</v>
      </c>
      <c r="C38" s="43">
        <v>62.182780398053403</v>
      </c>
      <c r="D38" s="12"/>
      <c r="E38" s="13"/>
    </row>
    <row r="39" spans="1:5" ht="15" customHeight="1" x14ac:dyDescent="0.2">
      <c r="B39" s="11" t="s">
        <v>46</v>
      </c>
      <c r="C39" s="43">
        <v>84.622621053808203</v>
      </c>
      <c r="D39" s="12"/>
      <c r="E39" s="12"/>
    </row>
    <row r="40" spans="1:5" ht="15" customHeight="1" x14ac:dyDescent="0.2">
      <c r="B40" s="11" t="s">
        <v>47</v>
      </c>
      <c r="C40" s="100">
        <v>6.61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24.184323089999999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2.8663E-3</v>
      </c>
      <c r="D45" s="12"/>
    </row>
    <row r="46" spans="1:5" ht="15.75" customHeight="1" x14ac:dyDescent="0.2">
      <c r="B46" s="11" t="s">
        <v>52</v>
      </c>
      <c r="C46" s="45">
        <v>8.5713700000000004E-2</v>
      </c>
      <c r="D46" s="12"/>
    </row>
    <row r="47" spans="1:5" ht="15.75" customHeight="1" x14ac:dyDescent="0.2">
      <c r="B47" s="11" t="s">
        <v>53</v>
      </c>
      <c r="C47" s="45">
        <v>0.1424289</v>
      </c>
      <c r="D47" s="12"/>
      <c r="E47" s="13"/>
    </row>
    <row r="48" spans="1:5" ht="15" customHeight="1" x14ac:dyDescent="0.2">
      <c r="B48" s="11" t="s">
        <v>54</v>
      </c>
      <c r="C48" s="46">
        <v>0.76899109999999993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0.44132399999999999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0.14607059</v>
      </c>
    </row>
    <row r="63" spans="1:4" ht="15.75" customHeight="1" x14ac:dyDescent="0.2">
      <c r="A63" s="4"/>
    </row>
  </sheetData>
  <sheetProtection algorithmName="SHA-512" hashValue="LALVzk7uG0WQvzH/pJeGzDfd2Bm0i4e55crMPlTj07QHYFZDH75mrV9irfmqiFqp3Bz5L0qKGxk+iN6KS1Po1A==" saltValue="3RvMP1NVgpWPp2/HEP44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0.386006930273469</v>
      </c>
      <c r="C2" s="98">
        <v>0.95</v>
      </c>
      <c r="D2" s="56">
        <v>34.501397074255429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47.355822967277753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45.537074135700493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0.19737964912578659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15.01507229777283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15.01507229777283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15.01507229777283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15.01507229777283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15.01507229777283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15.01507229777283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0.44127789989404298</v>
      </c>
      <c r="C16" s="98">
        <v>0.95</v>
      </c>
      <c r="D16" s="56">
        <v>0.21765422515374999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1.160813804607514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1.160813804607514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0.1875018883</v>
      </c>
      <c r="C21" s="98">
        <v>0.95</v>
      </c>
      <c r="D21" s="56">
        <v>1.6155396039007119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25.571599410358289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1.9946767090000001E-2</v>
      </c>
      <c r="C23" s="98">
        <v>0.95</v>
      </c>
      <c r="D23" s="56">
        <v>4.9100556870350216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0.51452737605960008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0.39436395960480702</v>
      </c>
      <c r="C27" s="98">
        <v>0.95</v>
      </c>
      <c r="D27" s="56">
        <v>21.725060175997658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0.541289978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59.948870706228909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0.15140000000000001</v>
      </c>
      <c r="C31" s="98">
        <v>0.95</v>
      </c>
      <c r="D31" s="56">
        <v>1.2819039793957061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0.51254100999999996</v>
      </c>
      <c r="C32" s="98">
        <v>0.95</v>
      </c>
      <c r="D32" s="56">
        <v>0.40073342145631469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0.16973517699445101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0.2335766792</v>
      </c>
      <c r="C38" s="98">
        <v>0.95</v>
      </c>
      <c r="D38" s="56">
        <v>7.1322114997143746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8.6074304579999997E-2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dQaMuXOsttLjYtIwE4oNfNI/MgmWWoBwkzmIKo85NMj07ksX2fDgcTSvjlCjfO+h3/i5MmOSTeva0nJDQKuIjg==" saltValue="adKtxlZtc8fXk2xy+GN4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JY4ymPWY7HZXm9G2Q+tPwnzJZu4RfPo+BDjp2e323a1FhOGU3t9XM5EJo9aWYdThkxwvkgbSDJWXXIw9/8JYlw==" saltValue="lJF0cXkga+ppb8tgDt9eE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XLC4mzzOUAH5NZ0TrvJ5Q0uskC+lvJr2rf7F6j7S918fi/wyPpEj7DkGPSLvXkQjLeg/TmpJH+Q6+txYXXVE+A==" saltValue="z9r9EOKXMxgF1QiStlnu+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">
      <c r="A4" s="3" t="s">
        <v>208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GJdRxEOhZS4Lw02mIxYlkjWpLQPlh5C/LNqW0Zk2acDryZBs6RBj67xQNhmydP7Z3J3lb2eY3iXzq9sGe026OA==" saltValue="z2n+0/AZcHi/+Kbvc0CT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0.50700000000000001</v>
      </c>
      <c r="E10" s="60">
        <f>IF(ISBLANK(comm_deliv), frac_children_health_facility,1)</f>
        <v>0.50700000000000001</v>
      </c>
      <c r="F10" s="60">
        <f>IF(ISBLANK(comm_deliv), frac_children_health_facility,1)</f>
        <v>0.50700000000000001</v>
      </c>
      <c r="G10" s="60">
        <f>IF(ISBLANK(comm_deliv), frac_children_health_facility,1)</f>
        <v>0.50700000000000001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0.78099999999999992</v>
      </c>
      <c r="I18" s="60">
        <f>frac_PW_health_facility</f>
        <v>0.78099999999999992</v>
      </c>
      <c r="J18" s="60">
        <f>frac_PW_health_facility</f>
        <v>0.78099999999999992</v>
      </c>
      <c r="K18" s="60">
        <f>frac_PW_health_facility</f>
        <v>0.78099999999999992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0.628</v>
      </c>
      <c r="M24" s="60">
        <f>famplan_unmet_need</f>
        <v>0.628</v>
      </c>
      <c r="N24" s="60">
        <f>famplan_unmet_need</f>
        <v>0.628</v>
      </c>
      <c r="O24" s="60">
        <f>famplan_unmet_need</f>
        <v>0.628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0.49250037821645715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0.21107159066419592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0.1516267291631698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0.14480130195617696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DCm9fgtBk2xZSFocACQyFZFhCmRb/Zp3ulChQCGSjYFRnJRfDgpl7/QNTdz09dRqhp/vIdpX51zz1OxHsRUBlw==" saltValue="CEJXa5HaZJK4rGbERRjs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3fWpvAnoWO7CLQTCPlo2Y4/YiM167KoFceAgUA8oAo/fWaDY7o7+KsR8lwYXyxif/hpBllhhwkHX78zie/k+Lw==" saltValue="eVBJaqGnzoqRuQX2NwF2L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2ie7gOB/DXsjyJvRMjL447Jll5fdjOuYCRMH3HNtSTJszqv1g8hASSwJac7Uj/zddmlb7/ZmdVKMgajOj6bJLg==" saltValue="K3Rg5mafGyl4TSdkEBI90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5L9Fib1lBVczlnNnTA3DbKeyfWPBE8eE6JyrTIkb8sJFctKyfVHGL3H3J/yIX+OR3ZfPkEVnLxzTAZbd0yPRA==" saltValue="TOFQzkEmm9SWPA7E7zf0F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7pIurswXkXfaQuQtK46BQhL4Rt8OXcrXBXY9i2eSrA4bHn9Ejx1g+iHtfRVf0zt0G8R9RR5VqMQql0FxxFxMEQ==" saltValue="238Vutwk+JXVas1vmA28U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L8I3d6f1Yam6ZMcBxsLVTdcXa2/957Hg6ThKXA4Nqfl4j8T6yF3/Nlv5kKV81+ms86Y8mlwPGLEHC8WM1otgQ==" saltValue="+eb9x9qpq985ptWsnghpq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170206.37760000001</v>
      </c>
      <c r="C2" s="49">
        <v>280000</v>
      </c>
      <c r="D2" s="49">
        <v>432000</v>
      </c>
      <c r="E2" s="49">
        <v>318000</v>
      </c>
      <c r="F2" s="49">
        <v>229000</v>
      </c>
      <c r="G2" s="17">
        <f t="shared" ref="G2:G11" si="0">C2+D2+E2+F2</f>
        <v>1259000</v>
      </c>
      <c r="H2" s="17">
        <f t="shared" ref="H2:H11" si="1">(B2 + stillbirth*B2/(1000-stillbirth))/(1-abortion)</f>
        <v>198209.91070187232</v>
      </c>
      <c r="I2" s="17">
        <f t="shared" ref="I2:I11" si="2">G2-H2</f>
        <v>1060790.0892981277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172665.00279999999</v>
      </c>
      <c r="C3" s="50">
        <v>286000</v>
      </c>
      <c r="D3" s="50">
        <v>447000</v>
      </c>
      <c r="E3" s="50">
        <v>325000</v>
      </c>
      <c r="F3" s="50">
        <v>237000</v>
      </c>
      <c r="G3" s="17">
        <f t="shared" si="0"/>
        <v>1295000</v>
      </c>
      <c r="H3" s="17">
        <f t="shared" si="1"/>
        <v>201073.04596280024</v>
      </c>
      <c r="I3" s="17">
        <f t="shared" si="2"/>
        <v>1093926.9540371997</v>
      </c>
    </row>
    <row r="4" spans="1:9" ht="15.75" customHeight="1" x14ac:dyDescent="0.2">
      <c r="A4" s="5">
        <f t="shared" si="3"/>
        <v>2023</v>
      </c>
      <c r="B4" s="49">
        <v>175099.26240000001</v>
      </c>
      <c r="C4" s="50">
        <v>292000</v>
      </c>
      <c r="D4" s="50">
        <v>463000</v>
      </c>
      <c r="E4" s="50">
        <v>332000</v>
      </c>
      <c r="F4" s="50">
        <v>244000</v>
      </c>
      <c r="G4" s="17">
        <f t="shared" si="0"/>
        <v>1331000</v>
      </c>
      <c r="H4" s="17">
        <f t="shared" si="1"/>
        <v>203907.80682631547</v>
      </c>
      <c r="I4" s="17">
        <f t="shared" si="2"/>
        <v>1127092.1931736846</v>
      </c>
    </row>
    <row r="5" spans="1:9" ht="15.75" customHeight="1" x14ac:dyDescent="0.2">
      <c r="A5" s="5">
        <f t="shared" si="3"/>
        <v>2024</v>
      </c>
      <c r="B5" s="49">
        <v>177538.6624</v>
      </c>
      <c r="C5" s="50">
        <v>298000</v>
      </c>
      <c r="D5" s="50">
        <v>480000</v>
      </c>
      <c r="E5" s="50">
        <v>340000</v>
      </c>
      <c r="F5" s="50">
        <v>252000</v>
      </c>
      <c r="G5" s="17">
        <f t="shared" si="0"/>
        <v>1370000</v>
      </c>
      <c r="H5" s="17">
        <f t="shared" si="1"/>
        <v>206748.5538240716</v>
      </c>
      <c r="I5" s="17">
        <f t="shared" si="2"/>
        <v>1163251.4461759285</v>
      </c>
    </row>
    <row r="6" spans="1:9" ht="15.75" customHeight="1" x14ac:dyDescent="0.2">
      <c r="A6" s="5">
        <f t="shared" si="3"/>
        <v>2025</v>
      </c>
      <c r="B6" s="49">
        <v>179948.99</v>
      </c>
      <c r="C6" s="50">
        <v>304000</v>
      </c>
      <c r="D6" s="50">
        <v>495000</v>
      </c>
      <c r="E6" s="50">
        <v>348000</v>
      </c>
      <c r="F6" s="50">
        <v>260000</v>
      </c>
      <c r="G6" s="17">
        <f t="shared" si="0"/>
        <v>1407000</v>
      </c>
      <c r="H6" s="17">
        <f t="shared" si="1"/>
        <v>209555.44522905181</v>
      </c>
      <c r="I6" s="17">
        <f t="shared" si="2"/>
        <v>1197444.5547709481</v>
      </c>
    </row>
    <row r="7" spans="1:9" ht="15.75" customHeight="1" x14ac:dyDescent="0.2">
      <c r="A7" s="5">
        <f t="shared" si="3"/>
        <v>2026</v>
      </c>
      <c r="B7" s="49">
        <v>182367.3542</v>
      </c>
      <c r="C7" s="50">
        <v>309000</v>
      </c>
      <c r="D7" s="50">
        <v>510000</v>
      </c>
      <c r="E7" s="50">
        <v>357000</v>
      </c>
      <c r="F7" s="50">
        <v>268000</v>
      </c>
      <c r="G7" s="17">
        <f t="shared" si="0"/>
        <v>1444000</v>
      </c>
      <c r="H7" s="17">
        <f t="shared" si="1"/>
        <v>212371.69547117321</v>
      </c>
      <c r="I7" s="17">
        <f t="shared" si="2"/>
        <v>1231628.3045288268</v>
      </c>
    </row>
    <row r="8" spans="1:9" ht="15.75" customHeight="1" x14ac:dyDescent="0.2">
      <c r="A8" s="5">
        <f t="shared" si="3"/>
        <v>2027</v>
      </c>
      <c r="B8" s="49">
        <v>184752.33960000001</v>
      </c>
      <c r="C8" s="50">
        <v>314000</v>
      </c>
      <c r="D8" s="50">
        <v>525000</v>
      </c>
      <c r="E8" s="50">
        <v>367000</v>
      </c>
      <c r="F8" s="50">
        <v>277000</v>
      </c>
      <c r="G8" s="17">
        <f t="shared" si="0"/>
        <v>1483000</v>
      </c>
      <c r="H8" s="17">
        <f t="shared" si="1"/>
        <v>215149.07520173903</v>
      </c>
      <c r="I8" s="17">
        <f t="shared" si="2"/>
        <v>1267850.9247982609</v>
      </c>
    </row>
    <row r="9" spans="1:9" ht="15.75" customHeight="1" x14ac:dyDescent="0.2">
      <c r="A9" s="5">
        <f t="shared" si="3"/>
        <v>2028</v>
      </c>
      <c r="B9" s="49">
        <v>187101.9374</v>
      </c>
      <c r="C9" s="50">
        <v>319000</v>
      </c>
      <c r="D9" s="50">
        <v>540000</v>
      </c>
      <c r="E9" s="50">
        <v>378000</v>
      </c>
      <c r="F9" s="50">
        <v>284000</v>
      </c>
      <c r="G9" s="17">
        <f t="shared" si="0"/>
        <v>1521000</v>
      </c>
      <c r="H9" s="17">
        <f t="shared" si="1"/>
        <v>217885.24511904837</v>
      </c>
      <c r="I9" s="17">
        <f t="shared" si="2"/>
        <v>1303114.7548809517</v>
      </c>
    </row>
    <row r="10" spans="1:9" ht="15.75" customHeight="1" x14ac:dyDescent="0.2">
      <c r="A10" s="5">
        <f t="shared" si="3"/>
        <v>2029</v>
      </c>
      <c r="B10" s="49">
        <v>189414.13879999999</v>
      </c>
      <c r="C10" s="50">
        <v>325000</v>
      </c>
      <c r="D10" s="50">
        <v>552000</v>
      </c>
      <c r="E10" s="50">
        <v>391000</v>
      </c>
      <c r="F10" s="50">
        <v>292000</v>
      </c>
      <c r="G10" s="17">
        <f t="shared" si="0"/>
        <v>1560000</v>
      </c>
      <c r="H10" s="17">
        <f t="shared" si="1"/>
        <v>220577.86592140037</v>
      </c>
      <c r="I10" s="17">
        <f t="shared" si="2"/>
        <v>1339422.1340785995</v>
      </c>
    </row>
    <row r="11" spans="1:9" ht="15.75" customHeight="1" x14ac:dyDescent="0.2">
      <c r="A11" s="5">
        <f t="shared" si="3"/>
        <v>2030</v>
      </c>
      <c r="B11" s="49">
        <v>191686.935</v>
      </c>
      <c r="C11" s="50">
        <v>330000</v>
      </c>
      <c r="D11" s="50">
        <v>566000</v>
      </c>
      <c r="E11" s="50">
        <v>405000</v>
      </c>
      <c r="F11" s="50">
        <v>299000</v>
      </c>
      <c r="G11" s="17">
        <f t="shared" si="0"/>
        <v>1600000</v>
      </c>
      <c r="H11" s="17">
        <f t="shared" si="1"/>
        <v>223224.59830709422</v>
      </c>
      <c r="I11" s="17">
        <f t="shared" si="2"/>
        <v>1376775.4016929057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iyNq9WdWUOxFXj4U7Y4R0vBkrqKNYHVkZz1WSA4Nn+7fHvg7Whn2Qs7j02cRJLZvPoEwLjxjFhAicmzVb9I0g==" saltValue="EoV/NX6TU50EoI6XhFe/k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wsigxm2PtdXvxIKQG2b7lUPVSI/nx1ooTe3RbJtkcuU6vVfF2UjR3YKZYYrXcyvjhVAmtKGU+P0qR1e1eY6K4g==" saltValue="Ri2g7A0gAIGP/TnSitNwB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l5An++7CKHpGFOMw1wr+ZBE2xLc7iBuRoMRFFl1XSGr8O9vFP92kIs8O4dFXQCdEA0yNbRjyBYaAtcWySUngIg==" saltValue="bZ/gCbrXmnQV+CU5pRv3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h+mhTpQstVD7vDUoHPVrCKYvr3jwQ0UzWQLV6sLDcs+OpDMTKo2Bb3QXnAREPfAIcBXMlQeBAW+1AvDIFcHcjQ==" saltValue="J5xF5pY+aKUj8tPwuI05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F206pml9DHUpmoFq2zXuuDznBc33dJWMOKOlwFYDEzCgrM4fr4N620eZIwxBvKhYU2b7khU5pIUtiqv5DNpDUg==" saltValue="J7Ux36trDwmeZw+DBkJo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4mtV4n96gu/2ch/l9FpGdpOqkVATmBIeavR8ZN0B9mTPPhOusqRgSX9rey5tr2qT0w/oJjFcJNrGAtsaN1/y7g==" saltValue="w1TadVRWXNsXo26DoPOP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xYdsrO+gJbbqT31r5CO83z2xorsFkxyL3IHQHu1XGXJJ47xrUgKCIHEVCSjNbTTJ70FibKVWmjF2urfMDTtPyQ==" saltValue="rxtDpQNHpIUPbsb5n2sU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IXODA3wugb98HJI+p/HoHpSC8dDGJ9UgHdmdoGnxSEtPiUEoQg4eSBsuQ2T5AsEf3keIdGc6wYS+W4tCwfbEIw==" saltValue="MGQDlMLHQdoM0mI8i9aAl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Xx4Eag/Br0zxrwK1/w/tuXa85VCMcOE7AoLH0dbvCkMkDv/kag8M+8GAct/SqlFVYvuWVDvMGkBxZEl1Xsgu0A==" saltValue="HmWs0RV8ehY7jjC9rlMI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FS48Fes9Gk0dr4GL5y5y0bj9yzMxB2k2RvjsXtxC8SxGmwv/FsXGmxF1p93XqGGOmR53jUQGIQ7Gen/7YrdPw==" saltValue="42VlaJ3hkG1N6lfaQb6Oq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3.7266381809530221E-3</v>
      </c>
    </row>
    <row r="4" spans="1:8" ht="15.75" customHeight="1" x14ac:dyDescent="0.2">
      <c r="B4" s="19" t="s">
        <v>79</v>
      </c>
      <c r="C4" s="101">
        <v>0.195706331436307</v>
      </c>
    </row>
    <row r="5" spans="1:8" ht="15.75" customHeight="1" x14ac:dyDescent="0.2">
      <c r="B5" s="19" t="s">
        <v>80</v>
      </c>
      <c r="C5" s="101">
        <v>6.5721135415244603E-2</v>
      </c>
    </row>
    <row r="6" spans="1:8" ht="15.75" customHeight="1" x14ac:dyDescent="0.2">
      <c r="B6" s="19" t="s">
        <v>81</v>
      </c>
      <c r="C6" s="101">
        <v>0.27883164309684211</v>
      </c>
    </row>
    <row r="7" spans="1:8" ht="15.75" customHeight="1" x14ac:dyDescent="0.2">
      <c r="B7" s="19" t="s">
        <v>82</v>
      </c>
      <c r="C7" s="101">
        <v>0.2847147321761721</v>
      </c>
    </row>
    <row r="8" spans="1:8" ht="15.75" customHeight="1" x14ac:dyDescent="0.2">
      <c r="B8" s="19" t="s">
        <v>83</v>
      </c>
      <c r="C8" s="101">
        <v>4.8816202717355522E-3</v>
      </c>
    </row>
    <row r="9" spans="1:8" ht="15.75" customHeight="1" x14ac:dyDescent="0.2">
      <c r="B9" s="19" t="s">
        <v>84</v>
      </c>
      <c r="C9" s="101">
        <v>8.9211207629896011E-2</v>
      </c>
    </row>
    <row r="10" spans="1:8" ht="15.75" customHeight="1" x14ac:dyDescent="0.2">
      <c r="B10" s="19" t="s">
        <v>85</v>
      </c>
      <c r="C10" s="101">
        <v>7.7206691792849585E-2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">
      <c r="B15" s="19" t="s">
        <v>88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">
      <c r="B16" s="19" t="s">
        <v>89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">
      <c r="B17" s="19" t="s">
        <v>90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">
      <c r="B18" s="19" t="s">
        <v>91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">
      <c r="B19" s="19" t="s">
        <v>92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">
      <c r="B20" s="19" t="s">
        <v>93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">
      <c r="B21" s="19" t="s">
        <v>94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">
      <c r="B22" s="19" t="s">
        <v>95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8.7635818000000004E-2</v>
      </c>
    </row>
    <row r="27" spans="1:8" ht="15.75" customHeight="1" x14ac:dyDescent="0.2">
      <c r="B27" s="19" t="s">
        <v>102</v>
      </c>
      <c r="C27" s="101">
        <v>8.6621349999999996E-3</v>
      </c>
    </row>
    <row r="28" spans="1:8" ht="15.75" customHeight="1" x14ac:dyDescent="0.2">
      <c r="B28" s="19" t="s">
        <v>103</v>
      </c>
      <c r="C28" s="101">
        <v>0.15441808500000001</v>
      </c>
    </row>
    <row r="29" spans="1:8" ht="15.75" customHeight="1" x14ac:dyDescent="0.2">
      <c r="B29" s="19" t="s">
        <v>104</v>
      </c>
      <c r="C29" s="101">
        <v>0.167759189</v>
      </c>
    </row>
    <row r="30" spans="1:8" ht="15.75" customHeight="1" x14ac:dyDescent="0.2">
      <c r="B30" s="19" t="s">
        <v>2</v>
      </c>
      <c r="C30" s="101">
        <v>0.10583751800000001</v>
      </c>
    </row>
    <row r="31" spans="1:8" ht="15.75" customHeight="1" x14ac:dyDescent="0.2">
      <c r="B31" s="19" t="s">
        <v>105</v>
      </c>
      <c r="C31" s="101">
        <v>0.109709026</v>
      </c>
    </row>
    <row r="32" spans="1:8" ht="15.75" customHeight="1" x14ac:dyDescent="0.2">
      <c r="B32" s="19" t="s">
        <v>106</v>
      </c>
      <c r="C32" s="101">
        <v>1.8596574000000001E-2</v>
      </c>
    </row>
    <row r="33" spans="2:3" ht="15.75" customHeight="1" x14ac:dyDescent="0.2">
      <c r="B33" s="19" t="s">
        <v>107</v>
      </c>
      <c r="C33" s="101">
        <v>8.3747772999999998E-2</v>
      </c>
    </row>
    <row r="34" spans="2:3" ht="15.75" customHeight="1" x14ac:dyDescent="0.2">
      <c r="B34" s="19" t="s">
        <v>108</v>
      </c>
      <c r="C34" s="101">
        <v>0.26363388300000001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j+B/igiOHACYHH2D+IdCl0ONRwvXkiEz/Vls1rX7WNggVT7SdCfreaOh+he6+A5xEopwpCejm1XUaEXwaOUevg==" saltValue="jl6IKQZ6hzvtFji1DWL/w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">
      <c r="B4" s="5" t="s">
        <v>114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">
      <c r="B5" s="5" t="s">
        <v>115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">
      <c r="B10" s="5" t="s">
        <v>119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">
      <c r="B11" s="5" t="s">
        <v>120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0.82655271499999994</v>
      </c>
      <c r="D14" s="54">
        <v>0.80329964035300006</v>
      </c>
      <c r="E14" s="54">
        <v>0.80329964035300006</v>
      </c>
      <c r="F14" s="54">
        <v>0.753420550957</v>
      </c>
      <c r="G14" s="54">
        <v>0.753420550957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0.36477755039465998</v>
      </c>
      <c r="D15" s="52">
        <f t="shared" si="0"/>
        <v>0.35451541047914742</v>
      </c>
      <c r="E15" s="52">
        <f t="shared" si="0"/>
        <v>0.35451541047914742</v>
      </c>
      <c r="F15" s="52">
        <f t="shared" si="0"/>
        <v>0.33250257123054705</v>
      </c>
      <c r="G15" s="52">
        <f t="shared" si="0"/>
        <v>0.33250257123054705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CAEY2ZrZCBelaUJTFTqa+PilSucWQS+te4yj298wgqJwD4lmw41VKo4DFT2VagmIrS6B9qM55xGjLV18XGRX7A==" saltValue="4qDhHXcLpZQvFagmyU0M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0.72640953060000002</v>
      </c>
      <c r="D2" s="53">
        <v>0.51254100999999996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0.19447386</v>
      </c>
      <c r="D3" s="53">
        <v>0.24950232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>
        <v>0</v>
      </c>
    </row>
    <row r="5" spans="1:7" x14ac:dyDescent="0.2">
      <c r="B5" s="3" t="s">
        <v>132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5VDF9JNcHyheyv0saqIpnIgxyRCjFzCS9NMH8D0XjWhlDJrTB+7GnoSLGfKZRlb50cICNI9oczTwaPaBmx7nnA==" saltValue="wWzyw8PNWqfPRe3tL/lKa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a4PfOt0/sBy7PFFCwNyr1edh2y9L2gPUi0lhqpj+dDp9moL7d8QyrMbW6x6vK2IShPIbHUwx7wPwG8R0qpKmg==" saltValue="0nucDHFG6K9lzC6W3DPLG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CT/ZtgAtpacswEC9l/o6wUfu45vtXDPqAS6/7vBtjN8woF7CDS0SIKjrYWMoHRjYmjQGWoOT9XrQIQhcEIBptg==" saltValue="wrKecu1mR8N3ygw7bsUrT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KBh+BcjO+BGUp5hbr1s5DjI9wQ6XGSXIo0nf5/qOoeO9G1BXKm44xYTD4t+Pw03FXBmVbZOi16Oov8QJl7frnQ==" saltValue="pmX3DCFOLch91emRD99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XSXdzgSyTsLCAT6ZLUaWQmx4bZH6rlategGk193ThZc73Eqviy3UlQHnprr32zrMMswUVM46jx/lDq6UeV7pXw==" saltValue="GYMcJ29H7gSt3WJjDw0UX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2023-01-27T03:25:51Z</dcterms:modified>
</cp:coreProperties>
</file>