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7620" yWindow="460" windowWidth="17980" windowHeight="14260" tabRatio="500" firstSheet="1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<sst xmlns="http://schemas.openxmlformats.org/spreadsheetml/2006/main" count="324" uniqueCount="81">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</sst>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271146.28121979942</v>
      </c>
    </row>
    <row r="3" spans="1:2" ht="15.75" customHeight="1" x14ac:dyDescent="0.15">
      <c r="A3" s="5" t="s">
        <v>8</v>
      </c>
      <c r="B3" s="24">
        <v>40494.14796509502</v>
      </c>
    </row>
    <row r="4" spans="1:2" ht="15.75" customHeight="1" x14ac:dyDescent="0.15">
      <c r="A4" s="5" t="s">
        <v>9</v>
      </c>
      <c r="B4" s="25">
        <v>47612.47143042973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0.56000000000000005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41276.664000000004</v>
      </c>
    </row>
    <row r="3" spans="1:2" ht="15.75" customHeight="1" x14ac:dyDescent="0.15">
      <c r="A3" s="4">
        <v>2018</v>
      </c>
      <c r="B3" s="17">
        <v>42059.16</v>
      </c>
    </row>
    <row r="4" spans="1:2" ht="15.75" customHeight="1" x14ac:dyDescent="0.15">
      <c r="A4" s="4">
        <v>2019</v>
      </c>
      <c r="B4" s="17">
        <v>43037.279999999999</v>
      </c>
    </row>
    <row r="5" spans="1:2" ht="15.75" customHeight="1" x14ac:dyDescent="0.15">
      <c r="A5" s="4">
        <v>2020</v>
      </c>
      <c r="B5" s="17">
        <v>43819.775999999998</v>
      </c>
    </row>
    <row r="6" spans="1:2" ht="15.75" customHeight="1" x14ac:dyDescent="0.15">
      <c r="A6" s="4">
        <v>2021</v>
      </c>
      <c r="B6" s="17">
        <v>44602.272000000004</v>
      </c>
    </row>
    <row r="7" spans="1:2" ht="15.75" customHeight="1" x14ac:dyDescent="0.15">
      <c r="A7" s="4">
        <v>2022</v>
      </c>
      <c r="B7" s="17">
        <v>45580.392</v>
      </c>
    </row>
    <row r="8" spans="1:2" ht="15.75" customHeight="1" x14ac:dyDescent="0.15">
      <c r="A8" s="4">
        <v>2023</v>
      </c>
      <c r="B8" s="17">
        <v>46558.512000000002</v>
      </c>
    </row>
    <row r="9" spans="1:2" ht="15.75" customHeight="1" x14ac:dyDescent="0.15">
      <c r="A9" s="4">
        <v>2024</v>
      </c>
      <c r="B9" s="17">
        <v>47341.008000000002</v>
      </c>
    </row>
    <row r="10" spans="1:2" ht="15.75" customHeight="1" x14ac:dyDescent="0.15">
      <c r="A10" s="4">
        <v>2025</v>
      </c>
      <c r="B10" s="17">
        <v>48514.752</v>
      </c>
    </row>
    <row r="11" spans="1:2" ht="15.75" customHeight="1" x14ac:dyDescent="0.15">
      <c r="A11" s="4">
        <v>2026</v>
      </c>
      <c r="B11" s="17">
        <v>49492.872000000003</v>
      </c>
    </row>
    <row r="12" spans="1:2" ht="15.75" customHeight="1" x14ac:dyDescent="0.15">
      <c r="A12" s="4">
        <v>2027</v>
      </c>
      <c r="B12" s="17">
        <v>50470.991999999998</v>
      </c>
    </row>
    <row r="13" spans="1:2" ht="15.75" customHeight="1" x14ac:dyDescent="0.15">
      <c r="A13" s="4">
        <v>2028</v>
      </c>
      <c r="B13" s="17">
        <v>51449.112000000001</v>
      </c>
    </row>
    <row r="14" spans="1:2" ht="15.75" customHeight="1" x14ac:dyDescent="0.15">
      <c r="A14" s="4">
        <v>2029</v>
      </c>
      <c r="B14" s="17">
        <v>52622.856</v>
      </c>
    </row>
    <row r="15" spans="1:2" ht="15.75" customHeight="1" x14ac:dyDescent="0.15">
      <c r="A15" s="4">
        <v>2030</v>
      </c>
      <c r="B15" s="17">
        <v>53600.976000000002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0.96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0.19289999999999999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0.20130000000000001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0.77900000000000003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0.34499999999999997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0.56000000000000005</v>
      </c>
      <c r="E4" s="4">
        <f>demographics!$B$6</f>
        <v>0.56000000000000005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0.56000000000000005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0.56000000000000005</v>
      </c>
      <c r="D3" s="15">
        <f>demographics!$B$5 * 'Interventions target population'!$G$6</f>
        <v>0.56000000000000005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1" sqref="A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47.911088921270348</v>
      </c>
      <c r="D2" s="36">
        <f t="shared" ref="D2:G2" si="0">(1-_xlfn.NORM.DIST(_xlfn.NORM.INV(SUM(D4:D5)/100, 0, 1) + 1, 0, 1, TRUE)) * 100</f>
        <v>47.911088921270348</v>
      </c>
      <c r="E2" s="36">
        <f t="shared" si="0"/>
        <v>37.116039373868105</v>
      </c>
      <c r="F2" s="36">
        <f t="shared" si="0"/>
        <v>16.410755242280118</v>
      </c>
      <c r="G2" s="36">
        <f t="shared" si="0"/>
        <v>15.376356332920537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34.922632008962211</v>
      </c>
      <c r="D3" s="36">
        <f t="shared" ref="D3:G3" si="1" xml:space="preserve"> _xlfn.NORM.DIST(_xlfn.NORM.INV(SUM(D4:D5)/100,0,1)+1, 0, 1, TRUE)*100 - _xlfn.SUM(D4:D5)</f>
        <v>34.922632008962211</v>
      </c>
      <c r="E3" s="36">
        <f t="shared" si="1"/>
        <v>37.779890858690038</v>
      </c>
      <c r="F3" s="36">
        <f t="shared" si="1"/>
        <v>34.478198246091964</v>
      </c>
      <c r="G3" s="36">
        <f t="shared" si="1"/>
        <v>33.808876225218981</v>
      </c>
    </row>
    <row r="4" spans="1:7" ht="15.75" customHeight="1" x14ac:dyDescent="0.15">
      <c r="B4" s="5" t="s">
        <v>32</v>
      </c>
      <c r="C4" s="32">
        <v>11.347475650964027</v>
      </c>
      <c r="D4" s="32">
        <v>11.347475650964027</v>
      </c>
      <c r="E4" s="32">
        <v>17.830565493937588</v>
      </c>
      <c r="F4" s="32">
        <v>32.287114887696291</v>
      </c>
      <c r="G4" s="32">
        <v>33.826391373484412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77.960784313725483</v>
      </c>
      <c r="D10" s="32">
        <v>47.296209150326803</v>
      </c>
      <c r="E10" s="32">
        <v>1.3921568627450978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6.8549019607843142</v>
      </c>
      <c r="D11" s="32">
        <v>14.216470588235294</v>
      </c>
      <c r="E11" s="32">
        <v>2.4215686274509802</v>
      </c>
      <c r="F11" s="32">
        <v>7.450980392156864E-2</v>
      </c>
      <c r="G11" s="7">
        <v>0</v>
      </c>
    </row>
    <row r="12" spans="1:7" ht="15.75" customHeight="1" x14ac:dyDescent="0.15">
      <c r="B12" s="5" t="s">
        <v>47</v>
      </c>
      <c r="C12" s="32">
        <v>6.0868624420401858</v>
      </c>
      <c r="D12" s="32">
        <v>29.384853168469867</v>
      </c>
      <c r="E12" s="32">
        <v>96.176893353941267</v>
      </c>
      <c r="F12" s="32">
        <v>75.665996908809902</v>
      </c>
      <c r="G12" s="7">
        <v>0</v>
      </c>
    </row>
    <row r="13" spans="1:7" ht="15.75" customHeight="1" x14ac:dyDescent="0.15">
      <c r="B13" s="5" t="s">
        <v>48</v>
      </c>
      <c r="C13" s="33">
        <v>9.0974512834500203</v>
      </c>
      <c r="D13" s="32">
        <f>100-D10-D11-D12</f>
        <v>9.102467092968034</v>
      </c>
      <c r="E13" s="32">
        <f>100-E12-E11-E10</f>
        <v>9.3811558626548663E-3</v>
      </c>
      <c r="F13" s="32">
        <f>100-F12-F11-F10</f>
        <v>24.25949328726853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5" sqref="B1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2.3748837209302327E-2</v>
      </c>
      <c r="B2" s="30">
        <v>0.12403604651162792</v>
      </c>
      <c r="C2" s="30">
        <v>0.20586627906976745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1.7746322033898307</v>
      </c>
      <c r="C2" s="35">
        <v>1.7746322033898307</v>
      </c>
      <c r="D2" s="35">
        <v>6.0171711864406792</v>
      </c>
      <c r="E2" s="35">
        <v>5.7953669491525437</v>
      </c>
      <c r="F2" s="35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2017-09-22T03:33:30Z</dcterms:modified>
</cp:coreProperties>
</file>