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Tanzania application/Input sheets Tanzania/"/>
    </mc:Choice>
  </mc:AlternateContent>
  <bookViews>
    <workbookView xWindow="8940" yWindow="460" windowWidth="16660" windowHeight="14260" tabRatio="500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<sst xmlns="http://schemas.openxmlformats.org/spreadsheetml/2006/main" count="324" uniqueCount="81">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</sst>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5">
        <v>403678.63899533043</v>
      </c>
    </row>
    <row r="3" spans="1:2" ht="15.75" customHeight="1" x14ac:dyDescent="0.15">
      <c r="A3" s="5" t="s">
        <v>8</v>
      </c>
      <c r="B3" s="23">
        <v>81496.890284719615</v>
      </c>
    </row>
    <row r="4" spans="1:2" ht="15.75" customHeight="1" x14ac:dyDescent="0.15">
      <c r="A4" s="5" t="s">
        <v>9</v>
      </c>
      <c r="B4" s="24">
        <v>95822.941223378162</v>
      </c>
    </row>
    <row r="5" spans="1:2" ht="15.75" customHeight="1" x14ac:dyDescent="0.15">
      <c r="A5" s="5" t="s">
        <v>71</v>
      </c>
      <c r="B5" s="25">
        <v>1</v>
      </c>
    </row>
    <row r="6" spans="1:2" ht="15.75" customHeight="1" x14ac:dyDescent="0.15">
      <c r="A6" s="5" t="s">
        <v>70</v>
      </c>
      <c r="B6" s="26">
        <v>0.32</v>
      </c>
    </row>
    <row r="7" spans="1:2" ht="15.75" customHeight="1" x14ac:dyDescent="0.15">
      <c r="A7" s="5" t="s">
        <v>72</v>
      </c>
      <c r="B7" s="27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7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7" t="s">
        <v>16</v>
      </c>
      <c r="B2" s="7">
        <v>1</v>
      </c>
      <c r="C2">
        <v>1</v>
      </c>
      <c r="D2" s="7">
        <v>1</v>
      </c>
      <c r="E2" s="7">
        <v>1</v>
      </c>
      <c r="F2" s="5"/>
      <c r="G2" s="5"/>
    </row>
    <row r="3" spans="1:7" ht="15.75" customHeight="1" x14ac:dyDescent="0.15">
      <c r="A3" s="7" t="s">
        <v>21</v>
      </c>
      <c r="B3" s="7">
        <v>1</v>
      </c>
      <c r="C3">
        <v>2.0099999999999998</v>
      </c>
      <c r="D3" s="7">
        <v>3.39</v>
      </c>
      <c r="E3" s="7">
        <v>11.89</v>
      </c>
      <c r="F3" s="5"/>
      <c r="G3" s="5"/>
    </row>
    <row r="4" spans="1:7" ht="15.75" customHeight="1" x14ac:dyDescent="0.15">
      <c r="A4" s="7" t="s">
        <v>22</v>
      </c>
      <c r="B4" s="7">
        <v>1</v>
      </c>
      <c r="C4">
        <v>2.0099999999999998</v>
      </c>
      <c r="D4" s="7">
        <v>3.39</v>
      </c>
      <c r="E4" s="7">
        <v>11.89</v>
      </c>
      <c r="F4" s="5"/>
      <c r="G4" s="5"/>
    </row>
    <row r="5" spans="1:7" ht="15.75" customHeight="1" x14ac:dyDescent="0.15">
      <c r="A5" s="7" t="s">
        <v>24</v>
      </c>
      <c r="B5" s="7">
        <v>1</v>
      </c>
      <c r="C5">
        <v>2.0099999999999998</v>
      </c>
      <c r="D5" s="7">
        <v>3.39</v>
      </c>
      <c r="E5" s="7">
        <v>11.89</v>
      </c>
      <c r="F5" s="5"/>
      <c r="G5" s="5"/>
    </row>
    <row r="6" spans="1:7" ht="15.75" customHeight="1" x14ac:dyDescent="0.15">
      <c r="A6" s="7" t="s">
        <v>27</v>
      </c>
      <c r="B6" s="7">
        <v>1</v>
      </c>
      <c r="C6">
        <v>1</v>
      </c>
      <c r="D6" s="7">
        <v>999.99</v>
      </c>
      <c r="E6" s="7">
        <v>999.99</v>
      </c>
      <c r="F6" s="5"/>
      <c r="G6" s="5"/>
    </row>
    <row r="7" spans="1:7" ht="15.75" customHeight="1" x14ac:dyDescent="0.15">
      <c r="A7" s="7" t="s">
        <v>28</v>
      </c>
      <c r="B7" s="7">
        <v>1</v>
      </c>
      <c r="C7">
        <v>1</v>
      </c>
      <c r="D7" s="7">
        <v>1</v>
      </c>
      <c r="E7" s="7">
        <v>1</v>
      </c>
      <c r="F7" s="5"/>
      <c r="G7" s="5"/>
    </row>
    <row r="8" spans="1:7" ht="15.75" customHeight="1" x14ac:dyDescent="0.15">
      <c r="A8" s="7" t="s">
        <v>54</v>
      </c>
      <c r="B8" s="7">
        <v>1</v>
      </c>
      <c r="C8">
        <v>1</v>
      </c>
      <c r="D8" s="7">
        <v>1</v>
      </c>
      <c r="E8" s="7">
        <v>1</v>
      </c>
      <c r="F8" s="5"/>
      <c r="G8" s="5"/>
    </row>
    <row r="9" spans="1:7" ht="15.75" customHeight="1" x14ac:dyDescent="0.15">
      <c r="A9" s="7" t="s">
        <v>31</v>
      </c>
      <c r="B9" s="7">
        <v>1</v>
      </c>
      <c r="C9">
        <v>1</v>
      </c>
      <c r="D9" s="7">
        <v>1</v>
      </c>
      <c r="E9" s="7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8" t="s">
        <v>53</v>
      </c>
      <c r="B1" s="8" t="s">
        <v>26</v>
      </c>
      <c r="C1" s="8" t="s">
        <v>25</v>
      </c>
      <c r="D1" s="8" t="s">
        <v>23</v>
      </c>
    </row>
    <row r="2" spans="1:4" ht="15.75" customHeight="1" x14ac:dyDescent="0.2">
      <c r="A2" s="9">
        <v>1</v>
      </c>
      <c r="B2" s="9">
        <v>5</v>
      </c>
      <c r="C2" s="9">
        <v>6.4</v>
      </c>
      <c r="D2" s="9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0">
        <v>5.16</v>
      </c>
      <c r="C2" s="10">
        <v>5.16</v>
      </c>
      <c r="D2" s="10">
        <v>1</v>
      </c>
      <c r="E2" s="11">
        <v>1</v>
      </c>
      <c r="F2" s="12">
        <v>1</v>
      </c>
    </row>
    <row r="3" spans="1:6" ht="15" x14ac:dyDescent="0.2">
      <c r="A3" s="5" t="s">
        <v>75</v>
      </c>
      <c r="B3" s="10">
        <v>1</v>
      </c>
      <c r="C3" s="10">
        <v>1</v>
      </c>
      <c r="D3" s="10">
        <v>1.82</v>
      </c>
      <c r="E3" s="12">
        <v>1.82</v>
      </c>
      <c r="F3" s="12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0" t="s">
        <v>45</v>
      </c>
      <c r="B2" s="10" t="s">
        <v>45</v>
      </c>
      <c r="C2" s="10" t="s">
        <v>47</v>
      </c>
      <c r="D2" s="10" t="s">
        <v>47</v>
      </c>
      <c r="E2" s="11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6">
        <v>83071.755000000005</v>
      </c>
    </row>
    <row r="3" spans="1:2" ht="15.75" customHeight="1" x14ac:dyDescent="0.15">
      <c r="A3" s="4">
        <v>2018</v>
      </c>
      <c r="B3" s="16">
        <v>84646.575000000012</v>
      </c>
    </row>
    <row r="4" spans="1:2" ht="15.75" customHeight="1" x14ac:dyDescent="0.15">
      <c r="A4" s="4">
        <v>2019</v>
      </c>
      <c r="B4" s="16">
        <v>86615.1</v>
      </c>
    </row>
    <row r="5" spans="1:2" ht="15.75" customHeight="1" x14ac:dyDescent="0.15">
      <c r="A5" s="4">
        <v>2020</v>
      </c>
      <c r="B5" s="16">
        <v>88189.920000000013</v>
      </c>
    </row>
    <row r="6" spans="1:2" ht="15.75" customHeight="1" x14ac:dyDescent="0.15">
      <c r="A6" s="4">
        <v>2021</v>
      </c>
      <c r="B6" s="16">
        <v>89764.74</v>
      </c>
    </row>
    <row r="7" spans="1:2" ht="15.75" customHeight="1" x14ac:dyDescent="0.15">
      <c r="A7" s="4">
        <v>2022</v>
      </c>
      <c r="B7" s="16">
        <v>91733.264999999999</v>
      </c>
    </row>
    <row r="8" spans="1:2" ht="15.75" customHeight="1" x14ac:dyDescent="0.15">
      <c r="A8" s="4">
        <v>2023</v>
      </c>
      <c r="B8" s="16">
        <v>93701.790000000008</v>
      </c>
    </row>
    <row r="9" spans="1:2" ht="15.75" customHeight="1" x14ac:dyDescent="0.15">
      <c r="A9" s="4">
        <v>2024</v>
      </c>
      <c r="B9" s="16">
        <v>95276.61</v>
      </c>
    </row>
    <row r="10" spans="1:2" ht="15.75" customHeight="1" x14ac:dyDescent="0.15">
      <c r="A10" s="4">
        <v>2025</v>
      </c>
      <c r="B10" s="16">
        <v>97638.840000000011</v>
      </c>
    </row>
    <row r="11" spans="1:2" ht="15.75" customHeight="1" x14ac:dyDescent="0.15">
      <c r="A11" s="4">
        <v>2026</v>
      </c>
      <c r="B11" s="16">
        <v>99607.365000000005</v>
      </c>
    </row>
    <row r="12" spans="1:2" ht="15.75" customHeight="1" x14ac:dyDescent="0.15">
      <c r="A12" s="4">
        <v>2027</v>
      </c>
      <c r="B12" s="16">
        <v>101575.89000000001</v>
      </c>
    </row>
    <row r="13" spans="1:2" ht="15.75" customHeight="1" x14ac:dyDescent="0.15">
      <c r="A13" s="4">
        <v>2028</v>
      </c>
      <c r="B13" s="16">
        <v>103544.41500000001</v>
      </c>
    </row>
    <row r="14" spans="1:2" ht="15.75" customHeight="1" x14ac:dyDescent="0.15">
      <c r="A14" s="4">
        <v>2029</v>
      </c>
      <c r="B14" s="16">
        <v>105906.645</v>
      </c>
    </row>
    <row r="15" spans="1:2" ht="15.75" customHeight="1" x14ac:dyDescent="0.15">
      <c r="A15" s="4">
        <v>2030</v>
      </c>
      <c r="B15" s="16">
        <v>107875.17000000001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D19" sqref="D1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19">
        <v>0.92</v>
      </c>
      <c r="C2" s="19">
        <v>1</v>
      </c>
      <c r="D2" s="19">
        <v>0.4</v>
      </c>
      <c r="E2" s="5"/>
      <c r="F2" s="13"/>
      <c r="G2" s="5"/>
    </row>
    <row r="3" spans="1:7" ht="15.75" customHeight="1" x14ac:dyDescent="0.15">
      <c r="A3" s="5" t="s">
        <v>75</v>
      </c>
      <c r="B3" s="19">
        <v>1.1999999999999999E-3</v>
      </c>
      <c r="C3" s="19">
        <v>0.95</v>
      </c>
      <c r="D3" s="19">
        <v>11.19</v>
      </c>
      <c r="E3" s="5"/>
      <c r="F3" s="13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0">
        <v>48</v>
      </c>
      <c r="E4" s="5"/>
      <c r="F4" s="13"/>
      <c r="G4" s="5"/>
    </row>
    <row r="5" spans="1:7" ht="15.75" customHeight="1" x14ac:dyDescent="0.15">
      <c r="A5" s="5" t="s">
        <v>74</v>
      </c>
      <c r="B5" s="19">
        <v>0.23080000000000001</v>
      </c>
      <c r="C5" s="19">
        <v>0.95</v>
      </c>
      <c r="D5" s="19">
        <v>26.05</v>
      </c>
      <c r="E5" s="5"/>
      <c r="F5" s="13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0">
        <v>25</v>
      </c>
    </row>
    <row r="7" spans="1:7" ht="15.75" customHeight="1" x14ac:dyDescent="0.15">
      <c r="A7" t="s">
        <v>79</v>
      </c>
      <c r="B7" s="19">
        <v>0.80100000000000005</v>
      </c>
      <c r="C7" s="19">
        <v>0.95</v>
      </c>
      <c r="D7" s="19">
        <v>3.42</v>
      </c>
      <c r="E7" s="5"/>
      <c r="F7" s="13"/>
      <c r="G7" s="5"/>
    </row>
    <row r="8" spans="1:7" ht="15.75" customHeight="1" x14ac:dyDescent="0.15">
      <c r="A8" s="5" t="s">
        <v>80</v>
      </c>
      <c r="B8" s="19">
        <v>0</v>
      </c>
      <c r="C8" s="21">
        <v>0.95</v>
      </c>
      <c r="D8" s="19">
        <v>0.34399999999999997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0.32</v>
      </c>
      <c r="E4" s="4">
        <f>demographics!$B$6</f>
        <v>0.32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0.32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69</v>
      </c>
      <c r="C3" s="14">
        <f>demographics!$B$5 * 'Interventions target population'!$G$6</f>
        <v>0.32</v>
      </c>
      <c r="D3" s="14">
        <f>demographics!$B$5 * 'Interventions target population'!$G$6</f>
        <v>0.32</v>
      </c>
      <c r="E3" s="14">
        <v>0</v>
      </c>
      <c r="F3" s="14">
        <v>0</v>
      </c>
    </row>
    <row r="4" spans="1:6" ht="15.75" customHeight="1" x14ac:dyDescent="0.15">
      <c r="A4" t="s">
        <v>79</v>
      </c>
      <c r="B4" t="s">
        <v>66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69</v>
      </c>
      <c r="C5" s="14">
        <v>1</v>
      </c>
      <c r="D5" s="14">
        <v>1</v>
      </c>
      <c r="E5" s="14">
        <v>0</v>
      </c>
      <c r="F5" s="14">
        <v>0</v>
      </c>
    </row>
    <row r="6" spans="1:6" ht="15.75" customHeight="1" x14ac:dyDescent="0.15">
      <c r="A6" s="5"/>
      <c r="C6" s="18"/>
      <c r="D6" s="18"/>
      <c r="E6" s="18"/>
      <c r="F6" s="14"/>
    </row>
    <row r="7" spans="1:6" ht="15.75" customHeight="1" x14ac:dyDescent="0.15">
      <c r="C7" s="18"/>
      <c r="D7" s="18"/>
      <c r="E7" s="18"/>
      <c r="F7" s="1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0">
        <f>E2*0.8</f>
        <v>0.24</v>
      </c>
      <c r="F4" s="20">
        <f t="shared" ref="F4:G4" si="0">F2*0.8</f>
        <v>0.24</v>
      </c>
      <c r="G4" s="20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0">
        <f>E2*0.8</f>
        <v>0.496</v>
      </c>
      <c r="F4" s="20">
        <f t="shared" ref="F4:G4" si="0">F2*0.8</f>
        <v>0.496</v>
      </c>
      <c r="G4" s="20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14" sqref="D14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8">
        <v>23</v>
      </c>
      <c r="B2" s="28">
        <v>38</v>
      </c>
      <c r="C2" s="28">
        <v>56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7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7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7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5" sqref="D5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4">
        <f>(1-_xlfn.NORM.DIST(_xlfn.NORM.INV(SUM(C4:C5)/100, 0, 1) + 1, 0, 1, TRUE)) * 100</f>
        <v>51.056495413549818</v>
      </c>
      <c r="D2" s="34">
        <f t="shared" ref="D2:G2" si="0">(1-_xlfn.NORM.DIST(_xlfn.NORM.INV(SUM(D4:D5)/100, 0, 1) + 1, 0, 1, TRUE)) * 100</f>
        <v>51.056495413549818</v>
      </c>
      <c r="E2" s="34">
        <f t="shared" si="0"/>
        <v>40.6278120254401</v>
      </c>
      <c r="F2" s="34">
        <f t="shared" si="0"/>
        <v>20.090674910205642</v>
      </c>
      <c r="G2" s="34">
        <f t="shared" si="0"/>
        <v>19.033230500326169</v>
      </c>
    </row>
    <row r="3" spans="1:7" ht="15.75" customHeight="1" x14ac:dyDescent="0.15">
      <c r="B3" s="5" t="s">
        <v>29</v>
      </c>
      <c r="C3" s="34">
        <f xml:space="preserve"> _xlfn.NORM.DIST(_xlfn.NORM.INV(SUM(C4:C5)/100,0,1)+1, 0, 1, TRUE)*100 - _xlfn.SUM(C4:C5)</f>
        <v>33.710365051566463</v>
      </c>
      <c r="D3" s="34">
        <f t="shared" ref="D3:G3" si="1" xml:space="preserve"> _xlfn.NORM.DIST(_xlfn.NORM.INV(SUM(D4:D5)/100,0,1)+1, 0, 1, TRUE)*100 - _xlfn.SUM(D4:D5)</f>
        <v>33.710365051566463</v>
      </c>
      <c r="E3" s="34">
        <f t="shared" si="1"/>
        <v>37.095153090838963</v>
      </c>
      <c r="F3" s="34">
        <f t="shared" si="1"/>
        <v>36.328801833980407</v>
      </c>
      <c r="G3" s="34">
        <f t="shared" si="1"/>
        <v>35.874385778743594</v>
      </c>
    </row>
    <row r="4" spans="1:7" ht="15.75" customHeight="1" x14ac:dyDescent="0.15">
      <c r="B4" s="5" t="s">
        <v>32</v>
      </c>
      <c r="C4" s="30">
        <v>9.4143361160803067</v>
      </c>
      <c r="D4" s="30">
        <v>9.4143361160803067</v>
      </c>
      <c r="E4" s="30">
        <v>15.003530610216659</v>
      </c>
      <c r="F4" s="30">
        <v>26.75659163188233</v>
      </c>
      <c r="G4" s="30">
        <v>28.10400765255417</v>
      </c>
    </row>
    <row r="5" spans="1:7" ht="15.75" customHeight="1" x14ac:dyDescent="0.15">
      <c r="B5" s="5" t="s">
        <v>33</v>
      </c>
      <c r="C5" s="30">
        <v>5.8188034188034186</v>
      </c>
      <c r="D5" s="30">
        <v>5.8188034188034186</v>
      </c>
      <c r="E5" s="30">
        <v>7.2735042735042734</v>
      </c>
      <c r="F5" s="30">
        <v>16.823931623931625</v>
      </c>
      <c r="G5" s="30">
        <v>16.988376068376066</v>
      </c>
    </row>
    <row r="6" spans="1:7" ht="15.75" customHeight="1" x14ac:dyDescent="0.15">
      <c r="A6" s="5" t="s">
        <v>35</v>
      </c>
      <c r="B6" s="5" t="s">
        <v>20</v>
      </c>
      <c r="C6" s="22">
        <v>45.300000000000004</v>
      </c>
      <c r="D6" s="22">
        <v>45.300000000000004</v>
      </c>
      <c r="E6" s="22">
        <v>46.424999999999997</v>
      </c>
      <c r="F6" s="22">
        <v>47.375</v>
      </c>
      <c r="G6" s="22">
        <v>48.515000000000001</v>
      </c>
    </row>
    <row r="7" spans="1:7" ht="15.75" customHeight="1" x14ac:dyDescent="0.15">
      <c r="B7" s="5" t="s">
        <v>29</v>
      </c>
      <c r="C7" s="22">
        <v>45.300000000000004</v>
      </c>
      <c r="D7" s="22">
        <v>45.300000000000004</v>
      </c>
      <c r="E7" s="22">
        <v>46.424999999999997</v>
      </c>
      <c r="F7" s="22">
        <v>47.375</v>
      </c>
      <c r="G7" s="22">
        <v>48.515000000000001</v>
      </c>
    </row>
    <row r="8" spans="1:7" ht="15.75" customHeight="1" x14ac:dyDescent="0.15">
      <c r="B8" s="5" t="s">
        <v>32</v>
      </c>
      <c r="C8" s="22">
        <v>5.4</v>
      </c>
      <c r="D8" s="22">
        <v>5.4</v>
      </c>
      <c r="E8" s="22">
        <v>5.55</v>
      </c>
      <c r="F8" s="22">
        <v>4.25</v>
      </c>
      <c r="G8" s="22">
        <v>2.2399999999999998</v>
      </c>
    </row>
    <row r="9" spans="1:7" ht="15.75" customHeight="1" x14ac:dyDescent="0.15">
      <c r="B9" s="5" t="s">
        <v>33</v>
      </c>
      <c r="C9" s="22">
        <v>4</v>
      </c>
      <c r="D9" s="22">
        <v>4</v>
      </c>
      <c r="E9" s="22">
        <v>1.6</v>
      </c>
      <c r="F9" s="22">
        <v>1</v>
      </c>
      <c r="G9" s="22">
        <v>0.73</v>
      </c>
    </row>
    <row r="10" spans="1:7" ht="15.75" customHeight="1" x14ac:dyDescent="0.15">
      <c r="A10" s="5" t="s">
        <v>44</v>
      </c>
      <c r="B10" s="5" t="s">
        <v>45</v>
      </c>
      <c r="C10" s="31">
        <v>59.843137254901968</v>
      </c>
      <c r="D10" s="30">
        <v>36.304836601307194</v>
      </c>
      <c r="E10" s="30">
        <v>1.0686274509803921</v>
      </c>
      <c r="F10" s="32">
        <v>0</v>
      </c>
      <c r="G10" s="27">
        <v>0</v>
      </c>
    </row>
    <row r="11" spans="1:7" ht="15.75" customHeight="1" x14ac:dyDescent="0.15">
      <c r="B11" s="5" t="s">
        <v>46</v>
      </c>
      <c r="C11" s="30">
        <v>13.529411764705884</v>
      </c>
      <c r="D11" s="30">
        <v>28.058823529411764</v>
      </c>
      <c r="E11" s="30">
        <v>4.7794117647058831</v>
      </c>
      <c r="F11" s="30">
        <v>0.14705882352941177</v>
      </c>
      <c r="G11" s="27">
        <v>0</v>
      </c>
    </row>
    <row r="12" spans="1:7" ht="15.75" customHeight="1" x14ac:dyDescent="0.15">
      <c r="B12" s="5" t="s">
        <v>47</v>
      </c>
      <c r="C12" s="30">
        <v>6.2123647604327665</v>
      </c>
      <c r="D12" s="30">
        <v>29.99072642967543</v>
      </c>
      <c r="E12" s="30">
        <v>94.151159196290564</v>
      </c>
      <c r="F12" s="30">
        <v>77.226120556414216</v>
      </c>
      <c r="G12" s="27">
        <v>0</v>
      </c>
    </row>
    <row r="13" spans="1:7" ht="15.75" customHeight="1" x14ac:dyDescent="0.15">
      <c r="B13" s="5" t="s">
        <v>48</v>
      </c>
      <c r="C13" s="30">
        <v>20.415086219959388</v>
      </c>
      <c r="D13" s="30">
        <f>100-D10-D11-D12</f>
        <v>5.645613439605615</v>
      </c>
      <c r="E13" s="30">
        <f>100-E12-E11-E10</f>
        <v>8.015880231606598E-4</v>
      </c>
      <c r="F13" s="30">
        <f>100-F12-F11-F10</f>
        <v>22.626820620056371</v>
      </c>
      <c r="G13" s="2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29">
        <v>2.1074418604651163E-2</v>
      </c>
      <c r="B2" s="29">
        <v>0.11006802325581397</v>
      </c>
      <c r="C2" s="29">
        <v>0.18268313953488374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3">
        <v>0.92523559322033899</v>
      </c>
      <c r="C2" s="33">
        <v>0.92523559322033899</v>
      </c>
      <c r="D2" s="33">
        <v>3.1371576271186439</v>
      </c>
      <c r="E2" s="33">
        <v>3.0215161016949152</v>
      </c>
      <c r="F2" s="33">
        <v>1.0553516949152542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2017-09-22T03:35:40Z</dcterms:modified>
</cp:coreProperties>
</file>