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-69620" yWindow="-4060" windowWidth="26380" windowHeight="16040" tabRatio="500" firstSheet="5" activeTab="8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for children" sheetId="28" r:id="rId14"/>
    <sheet name="Interventions cost and coverage" sheetId="20" r:id="rId1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2" i="2"/>
  <c r="I19" i="30"/>
  <c r="I17" i="30"/>
  <c r="I15" i="30"/>
  <c r="H15" i="30"/>
  <c r="H21" i="30"/>
  <c r="H19" i="30"/>
  <c r="H17" i="30"/>
  <c r="G21" i="30"/>
  <c r="G19" i="30"/>
  <c r="G17" i="30"/>
  <c r="G15" i="30"/>
  <c r="D7" i="30"/>
  <c r="E5" i="21"/>
  <c r="C5" i="30"/>
  <c r="C7" i="30"/>
  <c r="C9" i="30"/>
  <c r="C11" i="30"/>
  <c r="C13" i="30"/>
  <c r="C19" i="30"/>
  <c r="C17" i="30"/>
  <c r="C15" i="30"/>
  <c r="C3" i="30"/>
  <c r="D23" i="21"/>
  <c r="I19" i="21"/>
  <c r="H19" i="21"/>
  <c r="G19" i="21"/>
  <c r="F19" i="21"/>
  <c r="F20" i="21"/>
  <c r="E19" i="21"/>
  <c r="E20" i="21"/>
  <c r="I20" i="21"/>
  <c r="H20" i="21"/>
  <c r="G20" i="21"/>
  <c r="E21" i="21"/>
  <c r="I21" i="21"/>
  <c r="H21" i="21"/>
  <c r="G21" i="21"/>
  <c r="F21" i="21"/>
  <c r="G7" i="21"/>
  <c r="I23" i="21"/>
  <c r="H23" i="21"/>
  <c r="G23" i="21"/>
  <c r="F23" i="21"/>
  <c r="E23" i="21"/>
  <c r="C23" i="21"/>
  <c r="H12" i="21"/>
  <c r="I15" i="21"/>
  <c r="J2" i="2"/>
  <c r="I14" i="21"/>
  <c r="I17" i="21"/>
  <c r="I16" i="21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F6" i="21"/>
  <c r="E6" i="21"/>
  <c r="J3" i="2"/>
  <c r="J4" i="2"/>
  <c r="J5" i="2"/>
  <c r="J6" i="2"/>
  <c r="J7" i="2"/>
  <c r="J8" i="2"/>
  <c r="J9" i="2"/>
  <c r="J10" i="2"/>
  <c r="J11" i="2"/>
  <c r="J12" i="2"/>
  <c r="J13" i="2"/>
  <c r="J14" i="2"/>
  <c r="J15" i="2"/>
  <c r="H9" i="21"/>
  <c r="F5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 xml:space="preserve"> Janka Petravic</author>
  </authors>
  <commentList>
    <comment ref="A10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A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F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H9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1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1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E1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1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1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1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1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2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2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2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2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2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2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2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2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2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2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Impact on decreasing prevalence of anemia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From RR in the book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Severe Fe-deficiency anemia</t>
        </r>
      </text>
    </commen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Pregnant women with iron deficiency anemia; AF should really be age dependent</t>
        </r>
      </text>
    </commen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not sure</t>
        </r>
      </text>
    </commen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Severe Fe-deficiency anemia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Pregnant women with iron deficiency anemia; AF should really be age dependent</t>
        </r>
      </text>
    </comment>
    <comment ref="B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Severe Fe-deficiency anemia</t>
        </r>
      </text>
    </comment>
    <comment ref="C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Pregnant women with iron deficiency anemia; AF should really be age dependent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Non-pregnant with iron deficiency anemia</t>
        </r>
      </text>
    </comment>
    <comment ref="B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Severe Fe-deficiency anemia</t>
        </r>
      </text>
    </comment>
    <comment ref="C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Pregnant women with iron deficiency anemia; AF should really be age dependent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Severe Fe-deficiency anemia</t>
        </r>
      </text>
    </comment>
    <comment ref="C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Pregnant women with iron deficiency anemia; AF should really be age dependent</t>
        </r>
      </text>
    </comment>
    <comment ref="A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Severe Fe-deficiency anemia</t>
        </r>
      </text>
    </comment>
    <comment ref="C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Pregnant women with iron deficiency anemia; AF should really be age dependent</t>
        </r>
      </text>
    </comment>
    <comment ref="G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</t>
        </r>
      </text>
    </comment>
    <comment ref="H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</t>
        </r>
      </text>
    </comment>
    <comment ref="I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Severe Fe-deficiency anemia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Pregnant women with iron deficiency anemia; AF should really be age dependent</t>
        </r>
      </text>
    </comment>
    <comment ref="G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</t>
        </r>
      </text>
    </comment>
    <comment ref="H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</t>
        </r>
      </text>
    </comment>
    <comment ref="I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</t>
        </r>
      </text>
    </comment>
    <comment ref="B1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Severe Fe-deficiency anemia</t>
        </r>
      </text>
    </comment>
    <comment ref="C1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Pregnant women with iron deficiency anemia; AF should really be age dependent</t>
        </r>
      </text>
    </comment>
    <comment ref="G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</t>
        </r>
      </text>
    </comment>
    <comment ref="H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</t>
        </r>
      </text>
    </comment>
    <comment ref="I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</t>
        </r>
      </text>
    </comment>
    <comment ref="B1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Baseline year</t>
        </r>
      </text>
    </comment>
    <comment ref="C1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Pregnant women with iron deficiency anemia; AF should really be age dependent</t>
        </r>
      </text>
    </comment>
    <comment ref="B2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Baseline year</t>
        </r>
      </text>
    </comment>
    <comment ref="A2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prevents malaria, IFAS or AMS can be given only with this where there is malaria risk. IFAS &amp; AMS will help with anemia only where IPTp or nets are effective</t>
        </r>
      </text>
    </comment>
    <comment ref="C2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All anemia in malaria-risk</t>
        </r>
      </text>
    </comment>
    <comment ref="B2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Severe Fe-deficiency anemia</t>
        </r>
      </text>
    </comment>
    <comment ref="C2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All target pop, i.e. pregnant at risk of malaria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All anemia in malaria-risk</t>
        </r>
      </text>
    </comment>
    <comment ref="B2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Severe Fe-deficiency anemia</t>
        </r>
      </text>
    </comment>
    <comment ref="C2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All target pop, i.e. pregnant at risk of malaria</t>
        </r>
      </text>
    </comment>
    <comment ref="D2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All target pop, i.e. non-pregnant at risk of malaria</t>
        </r>
      </text>
    </comment>
  </commentList>
</comments>
</file>

<file path=xl/sharedStrings.xml><?xml version="1.0" encoding="utf-8"?>
<sst xmlns="http://schemas.openxmlformats.org/spreadsheetml/2006/main" count="430" uniqueCount="160">
  <si>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</si>
  <si>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</si>
  <si>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</si>
  <si>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</si>
  <si>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</si>
  <si>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</si>
  <si>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</si>
  <si>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</si>
  <si>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</si>
  <si>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</si>
  <si>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</si>
  <si>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</si>
  <si>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</si>
  <si>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</si>
  <si>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</si>
  <si>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</si>
  <si>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</si>
  <si>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</si>
  <si>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</si>
  <si>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</si>
  <si>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</si>
  <si>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</si>
  <si>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</si>
  <si>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</si>
  <si>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</si>
  <si>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</si>
  <si>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</si>
  <si>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</si>
  <si>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</si>
  <si>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</si>
  <si>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</si>
  <si>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</si>
  <si>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</si>
  <si>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</si>
  <si>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</si>
  <si>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</si>
  <si>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</si>
  <si>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</si>
  <si>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</si>
  <si>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</si>
  <si>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</si>
  <si>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</si>
  <si>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</si>
  <si>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</si>
  <si>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</si>
  <si>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</si>
  <si>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</si>
  <si>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</si>
  <si>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</si>
  <si>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</si>
  <si>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</si>
  <si>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</si>
  <si>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</si>
  <si>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</si>
  <si>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</si>
  <si>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</si>
  <si>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</si>
  <si>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</si>
  <si>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</si>
  <si>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</si>
  <si>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Antenatal micronutrient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</si>
  <si>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</si>
  <si>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</si>
  <si>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</si>
  <si>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</si>
  <si>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</si>
  <si>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</si>
  <si>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women 15-19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</si>
  <si>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</si>
  <si>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</si>
  <si>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</si>
  <si>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</si>
  <si>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</si>
  <si>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</si>
  <si>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</si>
  <si>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</si>
  <si>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</si>
  <si>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</si>
  <si>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</si>
  <si>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</si>
  <si>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</si>
  <si>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</si>
  <si>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</si>
  <si>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</si>
  <si>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</si>
  <si>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</si>
  <si>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</si>
  <si>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no iron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</si>
  <si>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</si>
  <si>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</si>
  <si>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</si>
  <si>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</si>
  <si>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IFAS for WRA school delivery</t>
  </si>
  <si>
    <t>IFAS for WRA community-based delivery</t>
  </si>
  <si>
    <t>IFAS for WRA hospital delivery</t>
  </si>
  <si>
    <t>IFAS for WRA private retail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</si>
  <si>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</si>
  <si>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</si>
  <si>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</si>
  <si>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</si>
  <si>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</si>
  <si>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</si>
  <si>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Intermittent preventive treatment in pregnancy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</si>
  <si>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</si>
  <si>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</si>
  <si>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</si>
  <si>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</si>
  <si>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</si>
  <si>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</si>
  <si>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</si>
  <si>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</si>
  <si>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</si>
  <si>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</si>
  <si>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</si>
  <si>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</si>
  <si>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</si>
  <si>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</si>
  <si>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</si>
  <si>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fortification of flour</t>
  </si>
  <si>
    <t>fortification of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</si>
  <si>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</si>
  <si>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</si>
  <si>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</si>
  <si>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</si>
  <si>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</si>
  <si>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</si>
  <si>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</si>
  <si>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</si>
  <si>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</si>
  <si>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</si>
  <si>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</si>
  <si>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</si>
  <si>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</si>
  <si>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</si>
  <si>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</si>
  <si>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Saturation coverage</t>
  </si>
  <si>
    <t>Unit cost</t>
  </si>
  <si>
    <t>Affected fraction</t>
  </si>
  <si>
    <t>Severe diarrhoea</t>
  </si>
  <si>
    <t>Age distribution pregnant</t>
  </si>
  <si>
    <t>Maternal anemia - death risk</t>
  </si>
  <si>
    <t>RR of anaemia by intervention</t>
  </si>
  <si>
    <t>IFAS for pregnant women</t>
  </si>
  <si>
    <t>ID anaemia prevalence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</si>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</sst>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0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3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center"/>
    </xf>
    <xf numFmtId="0" fontId="0" fillId="4" borderId="0" xfId="0" applyFont="1" applyFill="1" applyAlignment="1"/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164" fontId="0" fillId="0" borderId="0" xfId="0" applyNumberFormat="1" applyFont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169" fontId="0" fillId="0" borderId="0" xfId="0" applyNumberFormat="1" applyFont="1" applyAlignment="1"/>
    <xf numFmtId="169" fontId="0" fillId="0" borderId="0" xfId="0" applyNumberFormat="1" applyFont="1" applyFill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</cellXfs>
  <cellStyles count="50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C35"/>
  <sheetViews>
    <sheetView workbookViewId="0">
      <selection activeCell="E7" sqref="E7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1" t="s">
        <v>125</v>
      </c>
      <c r="B1" s="11" t="s">
        <v>64</v>
      </c>
      <c r="C1" s="11" t="s">
        <v>126</v>
      </c>
    </row>
    <row r="2" spans="1:3" ht="15.75" customHeight="1">
      <c r="A2" s="1" t="s">
        <v>65</v>
      </c>
      <c r="B2" s="4" t="s">
        <v>1</v>
      </c>
      <c r="C2" s="17">
        <v>15204000</v>
      </c>
    </row>
    <row r="3" spans="1:3" ht="15.75" customHeight="1">
      <c r="B3" s="4" t="s">
        <v>3</v>
      </c>
      <c r="C3" s="17">
        <v>3118117</v>
      </c>
    </row>
    <row r="4" spans="1:3" ht="15.75" customHeight="1">
      <c r="B4" s="34" t="s">
        <v>152</v>
      </c>
      <c r="C4" s="61">
        <v>171684000</v>
      </c>
    </row>
    <row r="5" spans="1:3" ht="15.75" customHeight="1">
      <c r="B5" s="4" t="s">
        <v>4</v>
      </c>
      <c r="C5" s="19">
        <f>(C3+C3*C13/(1000-C13))/(1-C12)</f>
        <v>3677298.8269880489</v>
      </c>
    </row>
    <row r="6" spans="1:3" ht="15.75" customHeight="1">
      <c r="B6" s="34" t="s">
        <v>75</v>
      </c>
      <c r="C6" s="20">
        <v>0.35199999999999998</v>
      </c>
    </row>
    <row r="7" spans="1:3" ht="15.75" customHeight="1">
      <c r="B7" s="4" t="s">
        <v>74</v>
      </c>
      <c r="C7" s="18">
        <v>0.36</v>
      </c>
    </row>
    <row r="8" spans="1:3" ht="15.75" customHeight="1">
      <c r="B8" s="34" t="s">
        <v>76</v>
      </c>
      <c r="C8" s="20">
        <v>0.1</v>
      </c>
    </row>
    <row r="10" spans="1:3" ht="15.75" customHeight="1">
      <c r="B10" s="11"/>
      <c r="C10" s="1"/>
    </row>
    <row r="11" spans="1:3" ht="15.75" customHeight="1">
      <c r="A11" s="11" t="s">
        <v>158</v>
      </c>
      <c r="B11" t="s">
        <v>81</v>
      </c>
      <c r="C11" s="20">
        <v>176</v>
      </c>
    </row>
    <row r="12" spans="1:3" ht="15.75" customHeight="1">
      <c r="B12" t="s">
        <v>153</v>
      </c>
      <c r="C12" s="20">
        <v>0.13</v>
      </c>
    </row>
    <row r="13" spans="1:3" ht="15.75" customHeight="1">
      <c r="B13" t="s">
        <v>154</v>
      </c>
      <c r="C13" s="20">
        <v>25.36</v>
      </c>
    </row>
    <row r="14" spans="1:3" ht="15.75" customHeight="1">
      <c r="B14" t="s">
        <v>155</v>
      </c>
      <c r="C14" s="20">
        <v>25.4</v>
      </c>
    </row>
    <row r="15" spans="1:3" ht="15.75" customHeight="1">
      <c r="B15" t="s">
        <v>156</v>
      </c>
      <c r="C15" s="20">
        <v>34.68</v>
      </c>
    </row>
    <row r="16" spans="1:3" ht="15.75" customHeight="1">
      <c r="B16" t="s">
        <v>157</v>
      </c>
      <c r="C16" s="20">
        <v>39.32</v>
      </c>
    </row>
    <row r="18" spans="1:3" ht="15.75" customHeight="1">
      <c r="B18" s="11"/>
      <c r="C18" s="1"/>
    </row>
    <row r="19" spans="1:3" ht="15.75" customHeight="1">
      <c r="A19" s="11" t="s">
        <v>78</v>
      </c>
      <c r="B19" s="34" t="s">
        <v>80</v>
      </c>
      <c r="C19" s="49">
        <v>0.3</v>
      </c>
    </row>
    <row r="20" spans="1:3" ht="15.75" customHeight="1">
      <c r="B20" s="34" t="s">
        <v>115</v>
      </c>
      <c r="C20" s="49">
        <v>0.8</v>
      </c>
    </row>
    <row r="21" spans="1:3" ht="15.75" customHeight="1">
      <c r="B21" s="34" t="s">
        <v>116</v>
      </c>
      <c r="C21" s="49">
        <v>0.12</v>
      </c>
    </row>
    <row r="22" spans="1:3" ht="15.75" customHeight="1">
      <c r="B22" s="34" t="s">
        <v>117</v>
      </c>
      <c r="C22" s="49">
        <v>0.05</v>
      </c>
    </row>
    <row r="23" spans="1:3" ht="15.75" customHeight="1">
      <c r="B23" s="34" t="s">
        <v>79</v>
      </c>
      <c r="C23" s="49">
        <v>0.05</v>
      </c>
    </row>
    <row r="25" spans="1:3" ht="15.75" customHeight="1">
      <c r="B25" s="34"/>
    </row>
    <row r="26" spans="1:3" ht="15.75" customHeight="1">
      <c r="A26" s="11" t="s">
        <v>151</v>
      </c>
      <c r="B26" s="58" t="s">
        <v>85</v>
      </c>
      <c r="C26" s="59">
        <v>8634000</v>
      </c>
    </row>
    <row r="27" spans="1:3" ht="15" customHeight="1">
      <c r="B27" s="58" t="s">
        <v>145</v>
      </c>
      <c r="C27" s="59">
        <v>13550000</v>
      </c>
    </row>
    <row r="28" spans="1:3" ht="15.75" customHeight="1">
      <c r="B28" s="58" t="s">
        <v>146</v>
      </c>
      <c r="C28" s="59">
        <v>12394000</v>
      </c>
    </row>
    <row r="29" spans="1:3" ht="15.75" customHeight="1">
      <c r="B29" s="58" t="s">
        <v>147</v>
      </c>
      <c r="C29" s="59">
        <v>9148000</v>
      </c>
    </row>
    <row r="30" spans="1:3" ht="15.75" customHeight="1">
      <c r="B30" s="58"/>
      <c r="C30" s="60"/>
    </row>
    <row r="32" spans="1:3" ht="15.75" customHeight="1">
      <c r="A32" s="11" t="s">
        <v>139</v>
      </c>
      <c r="B32" s="47" t="s">
        <v>85</v>
      </c>
      <c r="C32" s="48">
        <v>0.29978973218277538</v>
      </c>
    </row>
    <row r="33" spans="2:3" ht="15.75" customHeight="1">
      <c r="B33" s="57" t="s">
        <v>145</v>
      </c>
      <c r="C33" s="48">
        <v>0.52556568434139284</v>
      </c>
    </row>
    <row r="34" spans="2:3" ht="15.75" customHeight="1">
      <c r="B34" s="57" t="s">
        <v>146</v>
      </c>
      <c r="C34" s="48">
        <v>0.16210210664201097</v>
      </c>
    </row>
    <row r="35" spans="2:3" ht="15.75" customHeight="1">
      <c r="B35" s="57" t="s">
        <v>147</v>
      </c>
      <c r="C35" s="48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40</v>
      </c>
      <c r="B2" s="6" t="s">
        <v>40</v>
      </c>
      <c r="C2" s="6" t="s">
        <v>42</v>
      </c>
      <c r="D2" s="6" t="s">
        <v>42</v>
      </c>
      <c r="E2" s="7" t="s">
        <v>43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selection activeCell="H30" sqref="H30"/>
    </sheetView>
  </sheetViews>
  <sheetFormatPr baseColWidth="10" defaultColWidth="14.5" defaultRowHeight="15.75" customHeight="1" x14ac:dyDescent="0"/>
  <cols>
    <col min="1" max="1" width="24.33203125" customWidth="1"/>
    <col min="2" max="2" width="43.3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1" t="s">
        <v>89</v>
      </c>
      <c r="B1" s="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84</v>
      </c>
      <c r="I1" s="11" t="s">
        <v>101</v>
      </c>
      <c r="J1" s="4"/>
    </row>
    <row r="2" spans="1:10" ht="15.75" customHeight="1">
      <c r="A2" s="11" t="s">
        <v>83</v>
      </c>
      <c r="B2" s="4" t="s">
        <v>57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B3" s="4" t="s">
        <v>51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>
      <c r="B4" s="4" t="s">
        <v>58</v>
      </c>
      <c r="C4" s="3">
        <v>0</v>
      </c>
      <c r="D4" s="3">
        <v>0</v>
      </c>
      <c r="E4" s="3">
        <v>1</v>
      </c>
      <c r="F4" s="3">
        <v>1</v>
      </c>
      <c r="G4" s="3">
        <v>0</v>
      </c>
      <c r="H4" s="3">
        <v>0</v>
      </c>
      <c r="I4" s="3">
        <v>0</v>
      </c>
    </row>
    <row r="5" spans="1:10" ht="15.75" customHeight="1">
      <c r="B5" s="4" t="s">
        <v>87</v>
      </c>
      <c r="C5" s="3">
        <v>0</v>
      </c>
      <c r="D5" s="3">
        <v>0</v>
      </c>
      <c r="E5" s="31">
        <f>'Baseline year demographics'!$C$7</f>
        <v>0.36</v>
      </c>
      <c r="F5" s="31">
        <f>'Baseline year demographics'!$C$7</f>
        <v>0.36</v>
      </c>
      <c r="G5" s="31">
        <v>0</v>
      </c>
      <c r="H5" s="3">
        <v>0</v>
      </c>
      <c r="I5" s="3">
        <v>0</v>
      </c>
    </row>
    <row r="6" spans="1:10" ht="15.75" customHeight="1">
      <c r="B6" s="4" t="s">
        <v>88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31">
        <v>0</v>
      </c>
      <c r="H6" s="3">
        <v>0</v>
      </c>
      <c r="I6" s="3">
        <v>0</v>
      </c>
    </row>
    <row r="7" spans="1:10" ht="15.75" customHeight="1">
      <c r="B7" s="4" t="s">
        <v>86</v>
      </c>
      <c r="C7" s="3">
        <v>0</v>
      </c>
      <c r="D7" s="3">
        <v>0</v>
      </c>
      <c r="E7" s="3">
        <v>0</v>
      </c>
      <c r="F7" s="3">
        <v>0</v>
      </c>
      <c r="G7" s="31">
        <f>'Baseline year demographics'!$C$7</f>
        <v>0.36</v>
      </c>
      <c r="H7" s="3">
        <v>0</v>
      </c>
      <c r="I7" s="3">
        <v>0</v>
      </c>
    </row>
    <row r="9" spans="1:10" ht="15.75" customHeight="1">
      <c r="A9" s="11" t="s">
        <v>84</v>
      </c>
      <c r="B9" t="s">
        <v>59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1">
        <f>'Baseline year demographics'!$C$7</f>
        <v>0.36</v>
      </c>
      <c r="I9" s="3">
        <v>0</v>
      </c>
    </row>
    <row r="10" spans="1:10" ht="15.75" customHeight="1">
      <c r="B10" t="s">
        <v>60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</row>
    <row r="11" spans="1:10" ht="15.75" customHeight="1">
      <c r="B11" s="4" t="s">
        <v>90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6">
        <v>1</v>
      </c>
      <c r="I11" s="3">
        <v>0</v>
      </c>
    </row>
    <row r="12" spans="1:10" ht="15.75" customHeight="1">
      <c r="B12" t="s">
        <v>102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6">
        <f>'Baseline year demographics'!$C$8</f>
        <v>0.1</v>
      </c>
      <c r="I12" s="3">
        <v>0</v>
      </c>
    </row>
    <row r="14" spans="1:10" ht="15.75" customHeight="1">
      <c r="A14" s="11" t="s">
        <v>101</v>
      </c>
      <c r="B14" s="4" t="s">
        <v>92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8">
        <f>'Demographic projections'!$J$2 * 'Baseline year demographics'!$C$6</f>
        <v>6.9170848887586636E-2</v>
      </c>
    </row>
    <row r="15" spans="1:10" ht="15.75" customHeight="1">
      <c r="B15" s="4" t="s">
        <v>93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1">
        <f>'Baseline year demographics'!$C$7</f>
        <v>0.36</v>
      </c>
    </row>
    <row r="16" spans="1:10" ht="15.75" customHeight="1">
      <c r="B16" s="4" t="s">
        <v>94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1">
        <f>'Baseline year demographics'!$C$7</f>
        <v>0.36</v>
      </c>
    </row>
    <row r="17" spans="1:9" ht="15.75" customHeight="1">
      <c r="B17" s="4" t="s">
        <v>95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7">
        <f xml:space="preserve"> 1-'Baseline year demographics'!$C$7</f>
        <v>0.64</v>
      </c>
    </row>
    <row r="18" spans="1:9" ht="15.75" customHeight="1">
      <c r="B18" s="4"/>
      <c r="C18" s="4"/>
    </row>
    <row r="19" spans="1:9" ht="15.75" customHeight="1">
      <c r="A19" s="11" t="s">
        <v>96</v>
      </c>
      <c r="B19" s="4" t="s">
        <v>97</v>
      </c>
      <c r="C19" s="3">
        <v>0</v>
      </c>
      <c r="D19" s="3">
        <v>0</v>
      </c>
      <c r="E19" s="36">
        <f>'Baseline year demographics'!$C$21</f>
        <v>0.12</v>
      </c>
      <c r="F19" s="36">
        <f>'Baseline year demographics'!$C$21</f>
        <v>0.12</v>
      </c>
      <c r="G19" s="36">
        <f>'Baseline year demographics'!$C$21</f>
        <v>0.12</v>
      </c>
      <c r="H19" s="36">
        <f>'Baseline year demographics'!$C$21</f>
        <v>0.12</v>
      </c>
      <c r="I19" s="36">
        <f>'Baseline year demographics'!$C$21</f>
        <v>0.12</v>
      </c>
    </row>
    <row r="20" spans="1:9" ht="15.75" customHeight="1">
      <c r="B20" s="4" t="s">
        <v>98</v>
      </c>
      <c r="C20" s="3">
        <v>0</v>
      </c>
      <c r="D20" s="3">
        <v>0</v>
      </c>
      <c r="E20" s="3">
        <f>'Baseline year demographics'!$C$22</f>
        <v>0.05</v>
      </c>
      <c r="F20" s="3">
        <f>'Baseline year demographics'!$C$22</f>
        <v>0.05</v>
      </c>
      <c r="G20" s="3">
        <f>'Baseline year demographics'!$C$22</f>
        <v>0.05</v>
      </c>
      <c r="H20" s="3">
        <f>'Baseline year demographics'!$C$22</f>
        <v>0.05</v>
      </c>
      <c r="I20" s="3">
        <f>'Baseline year demographics'!$C$22</f>
        <v>0.05</v>
      </c>
    </row>
    <row r="21" spans="1:9" ht="15.75" customHeight="1">
      <c r="B21" s="4" t="s">
        <v>99</v>
      </c>
      <c r="C21" s="3">
        <v>0</v>
      </c>
      <c r="D21" s="3">
        <v>0</v>
      </c>
      <c r="E21" s="3">
        <f>'Baseline year demographics'!$C$20</f>
        <v>0.8</v>
      </c>
      <c r="F21" s="3">
        <f>'Baseline year demographics'!$C$20</f>
        <v>0.8</v>
      </c>
      <c r="G21" s="3">
        <f>'Baseline year demographics'!$C$20</f>
        <v>0.8</v>
      </c>
      <c r="H21" s="3">
        <f>'Baseline year demographics'!$C$20</f>
        <v>0.8</v>
      </c>
      <c r="I21" s="3">
        <f>'Baseline year demographics'!$C$20</f>
        <v>0.8</v>
      </c>
    </row>
    <row r="22" spans="1:9" ht="15.75" customHeight="1">
      <c r="B22" s="4" t="s">
        <v>120</v>
      </c>
      <c r="C22" s="3">
        <v>0</v>
      </c>
      <c r="D22" s="3">
        <v>0</v>
      </c>
      <c r="E22" s="36">
        <v>1</v>
      </c>
      <c r="F22" s="36">
        <v>1</v>
      </c>
      <c r="G22" s="36">
        <v>1</v>
      </c>
      <c r="H22" s="36">
        <v>1</v>
      </c>
      <c r="I22" s="36">
        <v>1</v>
      </c>
    </row>
    <row r="23" spans="1:9" ht="15.75" customHeight="1">
      <c r="B23" s="4" t="s">
        <v>91</v>
      </c>
      <c r="C23" s="36">
        <f>'Baseline year demographics'!$C$8</f>
        <v>0.1</v>
      </c>
      <c r="D23" s="36">
        <f>'Baseline year demographics'!$C$8</f>
        <v>0.1</v>
      </c>
      <c r="E23" s="36">
        <f>'Baseline year demographics'!$C$8</f>
        <v>0.1</v>
      </c>
      <c r="F23" s="36">
        <f>'Baseline year demographics'!$C$8</f>
        <v>0.1</v>
      </c>
      <c r="G23" s="36">
        <f>'Baseline year demographics'!$C$8</f>
        <v>0.1</v>
      </c>
      <c r="H23" s="36">
        <f>'Baseline year demographics'!$C$8</f>
        <v>0.1</v>
      </c>
      <c r="I23" s="36">
        <f>'Baseline year demographics'!$C$8</f>
        <v>0.1</v>
      </c>
    </row>
    <row r="25" spans="1:9" ht="15.75" customHeight="1">
      <c r="B25" s="4"/>
      <c r="C25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C3" sqref="C3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47</v>
      </c>
      <c r="B1" s="11" t="s">
        <v>52</v>
      </c>
      <c r="C1" s="11" t="s">
        <v>18</v>
      </c>
      <c r="D1" s="11" t="s">
        <v>21</v>
      </c>
      <c r="E1" s="11" t="s">
        <v>20</v>
      </c>
      <c r="F1" s="1" t="s">
        <v>45</v>
      </c>
    </row>
    <row r="2" spans="1:6" ht="15.75" customHeight="1">
      <c r="A2" t="s">
        <v>59</v>
      </c>
      <c r="B2" t="s">
        <v>53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>
      <c r="B3" t="s">
        <v>55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>
      <c r="A4" t="s">
        <v>60</v>
      </c>
      <c r="B4" t="s">
        <v>53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>
      <c r="B5" t="s">
        <v>55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>
      <c r="A6" t="s">
        <v>142</v>
      </c>
      <c r="B6" t="s">
        <v>53</v>
      </c>
      <c r="C6" s="51">
        <v>0.15</v>
      </c>
      <c r="D6" s="51">
        <v>0.15</v>
      </c>
      <c r="E6" s="10">
        <v>0</v>
      </c>
      <c r="F6" s="10">
        <v>0</v>
      </c>
    </row>
    <row r="7" spans="1:6" ht="15.75" customHeight="1">
      <c r="B7" t="s">
        <v>55</v>
      </c>
      <c r="C7" s="51">
        <v>1</v>
      </c>
      <c r="D7" s="51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25"/>
  <sheetViews>
    <sheetView workbookViewId="0">
      <selection activeCell="K14" sqref="K14"/>
    </sheetView>
  </sheetViews>
  <sheetFormatPr baseColWidth="10" defaultRowHeight="12" x14ac:dyDescent="0"/>
  <cols>
    <col min="1" max="1" width="45" customWidth="1"/>
    <col min="2" max="2" width="17.1640625" customWidth="1"/>
    <col min="3" max="3" width="18.83203125" customWidth="1"/>
    <col min="4" max="4" width="16.6640625" customWidth="1"/>
    <col min="5" max="5" width="13.83203125" customWidth="1"/>
  </cols>
  <sheetData>
    <row r="1" spans="1:9">
      <c r="A1" s="1" t="s">
        <v>47</v>
      </c>
      <c r="B1" s="11" t="s">
        <v>52</v>
      </c>
      <c r="C1" s="11" t="s">
        <v>84</v>
      </c>
      <c r="D1" s="11" t="s">
        <v>101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</row>
    <row r="2" spans="1:9">
      <c r="A2" t="s">
        <v>60</v>
      </c>
      <c r="B2" t="s">
        <v>53</v>
      </c>
      <c r="C2" s="39">
        <v>0.3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>
      <c r="B3" t="s">
        <v>55</v>
      </c>
      <c r="C3" s="42">
        <f>'Prevalence of anemia'!$E$18</f>
        <v>0.23580000000000001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>
      <c r="A4" s="4" t="s">
        <v>90</v>
      </c>
      <c r="B4" t="s">
        <v>53</v>
      </c>
      <c r="C4" s="39">
        <v>0.83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>
      <c r="B5" t="s">
        <v>55</v>
      </c>
      <c r="C5" s="42">
        <f>'Prevalence of anemia'!$E$18</f>
        <v>0.23580000000000001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s="4" t="s">
        <v>92</v>
      </c>
      <c r="B6" t="s">
        <v>53</v>
      </c>
      <c r="C6">
        <v>0</v>
      </c>
      <c r="D6">
        <v>0.61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B7" t="s">
        <v>55</v>
      </c>
      <c r="C7" s="42">
        <f>'Prevalence of anemia'!$E$18</f>
        <v>0.23580000000000001</v>
      </c>
      <c r="D7" s="42">
        <f>'Prevalence of anemia'!$D$18</f>
        <v>0.2238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s="4" t="s">
        <v>93</v>
      </c>
      <c r="B8" t="s">
        <v>53</v>
      </c>
      <c r="C8">
        <v>0</v>
      </c>
      <c r="D8">
        <v>0.61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B9" t="s">
        <v>55</v>
      </c>
      <c r="C9" s="42">
        <f>'Prevalence of anemia'!$E$18</f>
        <v>0.23580000000000001</v>
      </c>
      <c r="D9" s="42">
        <v>0.2238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 s="4" t="s">
        <v>94</v>
      </c>
      <c r="B10" t="s">
        <v>53</v>
      </c>
      <c r="C10">
        <v>0</v>
      </c>
      <c r="D10">
        <v>0.61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B11" t="s">
        <v>55</v>
      </c>
      <c r="C11" s="42">
        <f>'Prevalence of anemia'!$E$18</f>
        <v>0.23580000000000001</v>
      </c>
      <c r="D11" s="42">
        <v>0.2238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 s="4" t="s">
        <v>95</v>
      </c>
      <c r="B12" t="s">
        <v>53</v>
      </c>
      <c r="C12">
        <v>0</v>
      </c>
      <c r="D12">
        <v>0.61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B13" t="s">
        <v>55</v>
      </c>
      <c r="C13" s="42">
        <f>'Prevalence of anemia'!$E$18</f>
        <v>0.23580000000000001</v>
      </c>
      <c r="D13" s="42">
        <v>0.2238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t="s">
        <v>99</v>
      </c>
      <c r="B14" t="s">
        <v>53</v>
      </c>
      <c r="C14">
        <v>0.67</v>
      </c>
      <c r="D14">
        <v>0.61</v>
      </c>
      <c r="E14">
        <v>0</v>
      </c>
      <c r="F14">
        <v>0</v>
      </c>
      <c r="G14" s="39">
        <v>0.3</v>
      </c>
      <c r="H14" s="39">
        <v>0.61</v>
      </c>
      <c r="I14" s="39">
        <v>0.61</v>
      </c>
    </row>
    <row r="15" spans="1:9">
      <c r="B15" t="s">
        <v>55</v>
      </c>
      <c r="C15" s="42">
        <f>'Prevalence of anemia'!$E$18</f>
        <v>0.23580000000000001</v>
      </c>
      <c r="D15" s="42">
        <v>0.2238</v>
      </c>
      <c r="E15">
        <v>0</v>
      </c>
      <c r="F15">
        <v>0</v>
      </c>
      <c r="G15" s="55">
        <f>'Prevalence of anemia'!$C$15</f>
        <v>0.31079999999999997</v>
      </c>
      <c r="H15" s="55">
        <f>'Prevalence of anemia'!$C$16</f>
        <v>0.23100000000000001</v>
      </c>
      <c r="I15" s="55">
        <f>'Prevalence of anemia'!$C$17</f>
        <v>0.17934</v>
      </c>
    </row>
    <row r="16" spans="1:9">
      <c r="A16" t="s">
        <v>118</v>
      </c>
      <c r="B16" t="s">
        <v>53</v>
      </c>
      <c r="C16">
        <v>0.67</v>
      </c>
      <c r="D16">
        <v>0.61</v>
      </c>
      <c r="E16">
        <v>0</v>
      </c>
      <c r="F16">
        <v>0</v>
      </c>
      <c r="G16" s="39">
        <v>0.3</v>
      </c>
      <c r="H16" s="39">
        <v>0.61</v>
      </c>
      <c r="I16" s="39">
        <v>0.61</v>
      </c>
    </row>
    <row r="17" spans="1:9">
      <c r="B17" t="s">
        <v>55</v>
      </c>
      <c r="C17" s="42">
        <f>'Prevalence of anemia'!$E$18</f>
        <v>0.23580000000000001</v>
      </c>
      <c r="D17" s="42">
        <v>0.2238</v>
      </c>
      <c r="E17">
        <v>0</v>
      </c>
      <c r="F17">
        <v>0</v>
      </c>
      <c r="G17" s="55">
        <f>'Prevalence of anemia'!$C$15</f>
        <v>0.31079999999999997</v>
      </c>
      <c r="H17" s="55">
        <f>'Prevalence of anemia'!$C$16</f>
        <v>0.23100000000000001</v>
      </c>
      <c r="I17" s="55">
        <f>'Prevalence of anemia'!$C$17</f>
        <v>0.17934</v>
      </c>
    </row>
    <row r="18" spans="1:9">
      <c r="A18" t="s">
        <v>119</v>
      </c>
      <c r="B18" t="s">
        <v>53</v>
      </c>
      <c r="C18">
        <v>0.67</v>
      </c>
      <c r="D18">
        <v>0.61</v>
      </c>
      <c r="E18">
        <v>0</v>
      </c>
      <c r="F18">
        <v>0</v>
      </c>
      <c r="G18" s="39">
        <v>0.3</v>
      </c>
      <c r="H18" s="39">
        <v>0.61</v>
      </c>
      <c r="I18" s="39">
        <v>0.61</v>
      </c>
    </row>
    <row r="19" spans="1:9">
      <c r="B19" t="s">
        <v>55</v>
      </c>
      <c r="C19" s="42">
        <f>'Prevalence of anemia'!$E$18</f>
        <v>0.23580000000000001</v>
      </c>
      <c r="D19" s="42">
        <v>0.2238</v>
      </c>
      <c r="E19">
        <v>0</v>
      </c>
      <c r="F19">
        <v>0</v>
      </c>
      <c r="G19" s="55">
        <f>'Prevalence of anemia'!$C$15</f>
        <v>0.31079999999999997</v>
      </c>
      <c r="H19" s="56">
        <f>'Prevalence of anemia'!$C$16</f>
        <v>0.23100000000000001</v>
      </c>
      <c r="I19" s="56">
        <f>'Prevalence of anemia'!$C$17</f>
        <v>0.17934</v>
      </c>
    </row>
    <row r="20" spans="1:9">
      <c r="A20" s="4" t="s">
        <v>88</v>
      </c>
      <c r="B20" t="s">
        <v>53</v>
      </c>
      <c r="C20">
        <v>0</v>
      </c>
      <c r="D20">
        <v>0</v>
      </c>
      <c r="E20">
        <v>0</v>
      </c>
      <c r="F20">
        <v>0</v>
      </c>
      <c r="G20" s="39"/>
      <c r="H20" s="39"/>
      <c r="I20" s="12">
        <v>0</v>
      </c>
    </row>
    <row r="21" spans="1:9">
      <c r="B21" t="s">
        <v>55</v>
      </c>
      <c r="C21">
        <v>0</v>
      </c>
      <c r="D21">
        <v>0</v>
      </c>
      <c r="E21">
        <v>0</v>
      </c>
      <c r="F21">
        <v>0</v>
      </c>
      <c r="G21" s="55">
        <f>'Prevalence of anemia'!$C$15</f>
        <v>0.31079999999999997</v>
      </c>
      <c r="H21" s="55">
        <f>'Prevalence of anemia'!$C$16</f>
        <v>0.23100000000000001</v>
      </c>
      <c r="I21" s="12">
        <v>0</v>
      </c>
    </row>
    <row r="22" spans="1:9">
      <c r="A22" t="s">
        <v>102</v>
      </c>
      <c r="B22" t="s">
        <v>53</v>
      </c>
      <c r="C22">
        <v>0.17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B23" t="s">
        <v>55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s="4" t="s">
        <v>91</v>
      </c>
      <c r="B24" t="s">
        <v>53</v>
      </c>
      <c r="C24">
        <v>0.17</v>
      </c>
      <c r="D24">
        <v>0.17</v>
      </c>
    </row>
    <row r="25" spans="1:9">
      <c r="B25" t="s">
        <v>55</v>
      </c>
      <c r="C25">
        <v>1</v>
      </c>
      <c r="D2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6"/>
  <sheetViews>
    <sheetView workbookViewId="0">
      <selection activeCell="B3" sqref="B3"/>
    </sheetView>
  </sheetViews>
  <sheetFormatPr baseColWidth="10" defaultRowHeight="12" x14ac:dyDescent="0"/>
  <cols>
    <col min="1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47</v>
      </c>
      <c r="B1" s="1" t="s">
        <v>5</v>
      </c>
      <c r="C1" s="1" t="s">
        <v>52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>
      <c r="A2" s="4" t="s">
        <v>51</v>
      </c>
      <c r="B2" s="4" t="s">
        <v>29</v>
      </c>
      <c r="C2" s="4" t="s">
        <v>137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>
      <c r="C3" t="s">
        <v>71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72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6" spans="1:8">
      <c r="A6" s="4"/>
      <c r="B6" s="4"/>
      <c r="C6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7"/>
  <sheetViews>
    <sheetView workbookViewId="0">
      <selection activeCell="B26" sqref="B26"/>
    </sheetView>
  </sheetViews>
  <sheetFormatPr baseColWidth="10" defaultColWidth="14.5" defaultRowHeight="15.75" customHeight="1" x14ac:dyDescent="0"/>
  <cols>
    <col min="1" max="1" width="43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1" t="s">
        <v>47</v>
      </c>
      <c r="B1" s="1" t="s">
        <v>134</v>
      </c>
      <c r="C1" s="1" t="s">
        <v>135</v>
      </c>
      <c r="D1" s="1" t="s">
        <v>136</v>
      </c>
    </row>
    <row r="2" spans="1:7" ht="15.75" customHeight="1">
      <c r="A2" s="4" t="s">
        <v>57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>
      <c r="A3" s="4" t="s">
        <v>51</v>
      </c>
      <c r="B3" s="15">
        <v>0.621</v>
      </c>
      <c r="C3" s="15">
        <v>0.85</v>
      </c>
      <c r="D3" s="15">
        <v>0.35</v>
      </c>
      <c r="E3" s="4"/>
      <c r="F3" s="9"/>
      <c r="G3" s="4"/>
    </row>
    <row r="4" spans="1:7" ht="15.75" customHeight="1">
      <c r="A4" s="4" t="s">
        <v>58</v>
      </c>
      <c r="B4" s="15">
        <v>0.247</v>
      </c>
      <c r="C4" s="15">
        <v>0.85</v>
      </c>
      <c r="D4" s="15">
        <v>3.56</v>
      </c>
      <c r="E4" s="4"/>
      <c r="F4" s="9"/>
      <c r="G4" s="4"/>
    </row>
    <row r="5" spans="1:7" ht="15.75" customHeight="1">
      <c r="A5" s="4" t="s">
        <v>87</v>
      </c>
      <c r="B5" s="15">
        <v>0</v>
      </c>
      <c r="C5" s="15">
        <v>0.85</v>
      </c>
      <c r="D5" s="15">
        <v>48</v>
      </c>
      <c r="E5" s="4"/>
      <c r="F5" s="9"/>
      <c r="G5" s="4"/>
    </row>
    <row r="6" spans="1:7" ht="15.75" customHeight="1">
      <c r="A6" s="4" t="s">
        <v>88</v>
      </c>
      <c r="B6" s="35"/>
      <c r="C6" s="35"/>
      <c r="D6" s="35"/>
      <c r="E6" s="4"/>
      <c r="F6" s="9"/>
      <c r="G6" s="4"/>
    </row>
    <row r="7" spans="1:7" ht="15.75" customHeight="1">
      <c r="A7" s="34" t="s">
        <v>86</v>
      </c>
      <c r="B7" s="35"/>
      <c r="C7" s="35"/>
      <c r="D7" s="35"/>
      <c r="E7" s="4"/>
      <c r="F7" s="9"/>
      <c r="G7" s="4"/>
    </row>
    <row r="8" spans="1:7" ht="15.75" customHeight="1">
      <c r="A8" t="s">
        <v>59</v>
      </c>
      <c r="B8" s="15">
        <v>0</v>
      </c>
      <c r="C8" s="15">
        <v>0.85</v>
      </c>
      <c r="D8" s="15">
        <v>25</v>
      </c>
      <c r="E8" s="4"/>
      <c r="F8" s="4"/>
      <c r="G8" s="4"/>
    </row>
    <row r="9" spans="1:7" ht="15.75" customHeight="1">
      <c r="A9" t="s">
        <v>60</v>
      </c>
      <c r="B9" s="15">
        <v>0</v>
      </c>
      <c r="C9" s="15">
        <v>0.85</v>
      </c>
      <c r="D9" s="15">
        <v>1.8</v>
      </c>
      <c r="E9" s="4"/>
      <c r="F9" s="4"/>
      <c r="G9" s="4"/>
    </row>
    <row r="10" spans="1:7" ht="15.75" customHeight="1">
      <c r="A10" s="4" t="s">
        <v>90</v>
      </c>
      <c r="B10" s="14"/>
      <c r="C10" s="35"/>
      <c r="D10" s="14"/>
      <c r="E10" s="4"/>
      <c r="F10" s="4"/>
      <c r="G10" s="4"/>
    </row>
    <row r="11" spans="1:7" ht="15.75" customHeight="1">
      <c r="A11" t="s">
        <v>102</v>
      </c>
      <c r="B11" s="14"/>
      <c r="C11" s="35"/>
      <c r="D11" s="14"/>
      <c r="E11" s="4"/>
      <c r="F11" s="4"/>
      <c r="G11" s="4"/>
    </row>
    <row r="12" spans="1:7" ht="15.75" customHeight="1">
      <c r="A12" s="4" t="s">
        <v>92</v>
      </c>
      <c r="B12" s="14"/>
      <c r="C12" s="35"/>
      <c r="D12" s="14"/>
      <c r="E12" s="4"/>
      <c r="F12" s="4"/>
      <c r="G12" s="4"/>
    </row>
    <row r="13" spans="1:7" ht="15.75" customHeight="1">
      <c r="A13" s="4" t="s">
        <v>93</v>
      </c>
      <c r="B13" s="14"/>
      <c r="C13" s="35"/>
      <c r="D13" s="14"/>
      <c r="E13" s="4"/>
      <c r="F13" s="4"/>
      <c r="G13" s="4"/>
    </row>
    <row r="14" spans="1:7" ht="15.75" customHeight="1">
      <c r="A14" s="4" t="s">
        <v>94</v>
      </c>
      <c r="B14" s="14"/>
      <c r="C14" s="35"/>
      <c r="D14" s="14"/>
    </row>
    <row r="15" spans="1:7" ht="15.75" customHeight="1">
      <c r="A15" s="4" t="s">
        <v>95</v>
      </c>
      <c r="B15" s="14"/>
      <c r="C15" s="14"/>
      <c r="D15" s="35"/>
    </row>
    <row r="16" spans="1:7" ht="15.75" customHeight="1">
      <c r="A16" s="4" t="s">
        <v>97</v>
      </c>
      <c r="B16" s="14"/>
      <c r="C16" s="14"/>
      <c r="D16" s="35"/>
    </row>
    <row r="17" spans="1:4" ht="15.75" customHeight="1">
      <c r="A17" s="4" t="s">
        <v>98</v>
      </c>
      <c r="B17" s="14"/>
      <c r="C17" s="14"/>
      <c r="D17" s="35"/>
    </row>
    <row r="18" spans="1:4" ht="15.75" customHeight="1">
      <c r="A18" s="4" t="s">
        <v>99</v>
      </c>
      <c r="B18" s="14"/>
      <c r="C18" s="14"/>
      <c r="D18" s="35"/>
    </row>
    <row r="19" spans="1:4" ht="15.75" customHeight="1">
      <c r="A19" s="4" t="s">
        <v>120</v>
      </c>
      <c r="B19" s="14"/>
      <c r="C19" s="14"/>
      <c r="D19" s="35"/>
    </row>
    <row r="20" spans="1:4" ht="15.75" customHeight="1">
      <c r="A20" s="4" t="s">
        <v>91</v>
      </c>
      <c r="B20" s="14"/>
      <c r="C20" s="14"/>
      <c r="D20" s="35"/>
    </row>
    <row r="22" spans="1:4" ht="15.75" customHeight="1">
      <c r="B22" s="4"/>
      <c r="C22" s="4"/>
    </row>
    <row r="23" spans="1:4" ht="15.75" customHeight="1">
      <c r="B23" s="4"/>
      <c r="C23" s="4"/>
    </row>
    <row r="24" spans="1:4" ht="15.75" customHeight="1">
      <c r="B24" s="4"/>
      <c r="C24" s="4"/>
    </row>
    <row r="25" spans="1:4" ht="15.75" customHeight="1">
      <c r="B25" s="4"/>
      <c r="C25" s="4"/>
    </row>
    <row r="26" spans="1:4" ht="15.75" customHeight="1">
      <c r="B26" s="4"/>
      <c r="C26" s="4"/>
    </row>
    <row r="27" spans="1:4" ht="15.75" customHeight="1">
      <c r="B27" s="4"/>
      <c r="C27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L15"/>
  <sheetViews>
    <sheetView workbookViewId="0">
      <selection activeCell="L3" sqref="L3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1" t="s">
        <v>66</v>
      </c>
      <c r="D1" s="11" t="s">
        <v>67</v>
      </c>
      <c r="E1" s="11" t="s">
        <v>148</v>
      </c>
      <c r="F1" s="11" t="s">
        <v>149</v>
      </c>
      <c r="G1" s="11" t="s">
        <v>150</v>
      </c>
      <c r="H1" s="11" t="s">
        <v>68</v>
      </c>
      <c r="I1" s="11" t="s">
        <v>54</v>
      </c>
      <c r="J1" s="11" t="s">
        <v>77</v>
      </c>
      <c r="K1" s="11" t="s">
        <v>100</v>
      </c>
      <c r="L1" s="11" t="s">
        <v>152</v>
      </c>
    </row>
    <row r="2" spans="1:12" ht="15.75" customHeight="1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62">
        <v>173766200</v>
      </c>
    </row>
    <row r="3" spans="1:12" ht="15.75" customHeight="1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62">
        <v>175848400</v>
      </c>
    </row>
    <row r="4" spans="1:12" ht="15.75" customHeight="1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62">
        <v>177930600</v>
      </c>
    </row>
    <row r="5" spans="1:12" ht="15.75" customHeight="1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62">
        <v>180012800</v>
      </c>
    </row>
    <row r="6" spans="1:12" ht="15.75" customHeight="1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62">
        <v>182095000</v>
      </c>
    </row>
    <row r="7" spans="1:12" ht="15.75" customHeight="1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62">
        <v>183822800</v>
      </c>
    </row>
    <row r="8" spans="1:12" ht="15.75" customHeight="1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62">
        <v>185550600</v>
      </c>
    </row>
    <row r="9" spans="1:12" ht="15.75" customHeight="1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62">
        <v>187278400</v>
      </c>
    </row>
    <row r="10" spans="1:12" ht="15.75" customHeight="1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62">
        <v>189006200</v>
      </c>
    </row>
    <row r="11" spans="1:12" ht="15.75" customHeight="1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62">
        <v>190734000</v>
      </c>
    </row>
    <row r="12" spans="1:12" ht="15.75" customHeight="1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62">
        <v>192287600</v>
      </c>
    </row>
    <row r="13" spans="1:12" ht="15.75" customHeight="1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62">
        <v>193841200</v>
      </c>
    </row>
    <row r="14" spans="1:12" ht="15.75" customHeight="1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62">
        <v>195394800</v>
      </c>
    </row>
    <row r="15" spans="1:12" ht="15.75" customHeight="1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6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3" sqref="A33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81</v>
      </c>
    </row>
    <row r="2" spans="1:7" ht="15.75" customHeight="1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>
      <c r="A8" t="s">
        <v>25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>
      <c r="A9" t="s">
        <v>26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>
      <c r="A10" t="s">
        <v>29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>
      <c r="A11" t="s">
        <v>31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>
      <c r="A12" t="s">
        <v>32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>
      <c r="A13" t="s">
        <v>33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>
      <c r="A14" t="s">
        <v>34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>
      <c r="A15" t="s">
        <v>35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>
      <c r="A16" t="s">
        <v>36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>
      <c r="A17" t="s">
        <v>37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>
      <c r="A18" t="s">
        <v>38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>
      <c r="A19" t="s">
        <v>106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41">
        <v>2.5899999999999999E-2</v>
      </c>
    </row>
    <row r="20" spans="1:7" ht="15.75" customHeight="1">
      <c r="A20" t="s">
        <v>107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41">
        <v>7.1000000000000004E-3</v>
      </c>
    </row>
    <row r="21" spans="1:7" ht="15.75" customHeight="1">
      <c r="A21" t="s">
        <v>108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41">
        <v>0.25590000000000002</v>
      </c>
    </row>
    <row r="22" spans="1:7" ht="15.75" customHeight="1">
      <c r="A22" t="s">
        <v>109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41">
        <v>0.1464</v>
      </c>
    </row>
    <row r="23" spans="1:7" ht="15.75" customHeight="1">
      <c r="A23" t="s">
        <v>110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41">
        <v>1.7600000000000001E-2</v>
      </c>
    </row>
    <row r="24" spans="1:7" ht="15.75" customHeight="1">
      <c r="A24" t="s">
        <v>111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41">
        <v>1.8100000000000002E-2</v>
      </c>
    </row>
    <row r="25" spans="1:7" ht="15.75" customHeight="1">
      <c r="A25" t="s">
        <v>112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41">
        <v>1.14E-2</v>
      </c>
    </row>
    <row r="26" spans="1:7" ht="15.75" customHeight="1">
      <c r="A26" t="s">
        <v>113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41">
        <v>0.15129999999999999</v>
      </c>
    </row>
    <row r="27" spans="1:7" ht="15.75" customHeight="1">
      <c r="A27" t="s">
        <v>114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41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6" sqref="F16"/>
    </sheetView>
  </sheetViews>
  <sheetFormatPr baseColWidth="10" defaultColWidth="14.5" defaultRowHeight="15.75" customHeight="1" x14ac:dyDescent="0"/>
  <sheetData>
    <row r="1" spans="1:6" ht="15.75" customHeight="1">
      <c r="A1" s="4" t="s">
        <v>44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29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>
      <c r="A3" t="s">
        <v>138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>
      <c r="A4" s="4" t="s">
        <v>31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E24"/>
  <sheetViews>
    <sheetView workbookViewId="0">
      <selection activeCell="C15" sqref="C15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1" t="s">
        <v>127</v>
      </c>
      <c r="B1" s="11" t="s">
        <v>82</v>
      </c>
      <c r="C1" s="11" t="s">
        <v>83</v>
      </c>
      <c r="D1" s="11" t="s">
        <v>105</v>
      </c>
      <c r="E1" s="11" t="s">
        <v>84</v>
      </c>
    </row>
    <row r="2" spans="1:5">
      <c r="A2" s="11" t="s">
        <v>103</v>
      </c>
      <c r="B2" t="s">
        <v>6</v>
      </c>
      <c r="C2" s="52"/>
      <c r="D2" s="20">
        <v>0</v>
      </c>
      <c r="E2" s="20">
        <v>0</v>
      </c>
    </row>
    <row r="3" spans="1:5">
      <c r="A3" s="11"/>
      <c r="B3" t="s">
        <v>7</v>
      </c>
      <c r="C3" s="53"/>
      <c r="D3" s="20">
        <v>0</v>
      </c>
      <c r="E3" s="20">
        <v>0</v>
      </c>
    </row>
    <row r="4" spans="1:5">
      <c r="A4" s="11"/>
      <c r="B4" t="s">
        <v>8</v>
      </c>
      <c r="C4" s="43">
        <v>0.74</v>
      </c>
      <c r="D4" s="20">
        <v>0</v>
      </c>
      <c r="E4" s="20">
        <v>0</v>
      </c>
    </row>
    <row r="5" spans="1:5">
      <c r="A5" s="11"/>
      <c r="B5" t="s">
        <v>9</v>
      </c>
      <c r="C5" s="43">
        <v>0.55000000000000004</v>
      </c>
      <c r="D5" s="20">
        <v>0</v>
      </c>
      <c r="E5" s="20">
        <v>0</v>
      </c>
    </row>
    <row r="6" spans="1:5">
      <c r="A6" s="11"/>
      <c r="B6" t="s">
        <v>10</v>
      </c>
      <c r="C6" s="46">
        <v>0.42699999999999999</v>
      </c>
      <c r="D6" s="20">
        <v>0</v>
      </c>
      <c r="E6" s="20">
        <v>0</v>
      </c>
    </row>
    <row r="7" spans="1:5">
      <c r="A7" s="11"/>
      <c r="B7" t="s">
        <v>85</v>
      </c>
      <c r="C7" s="20">
        <v>0</v>
      </c>
      <c r="D7" s="40">
        <v>0.43469999999999998</v>
      </c>
      <c r="E7" s="40">
        <v>0.48149999999999998</v>
      </c>
    </row>
    <row r="8" spans="1:5">
      <c r="A8" s="11"/>
      <c r="B8" t="s">
        <v>145</v>
      </c>
      <c r="C8" s="20">
        <v>0</v>
      </c>
      <c r="D8" s="40">
        <v>0.43469999999999998</v>
      </c>
      <c r="E8" s="40">
        <v>0.48149999999999998</v>
      </c>
    </row>
    <row r="9" spans="1:5">
      <c r="A9" s="11"/>
      <c r="B9" t="s">
        <v>146</v>
      </c>
      <c r="C9" s="20">
        <v>0</v>
      </c>
      <c r="D9" s="40">
        <v>0.43469999999999998</v>
      </c>
      <c r="E9" s="40">
        <v>0.48149999999999998</v>
      </c>
    </row>
    <row r="10" spans="1:5">
      <c r="A10" s="11"/>
      <c r="B10" t="s">
        <v>147</v>
      </c>
      <c r="C10" s="20">
        <v>0</v>
      </c>
      <c r="D10" s="40">
        <v>0.43469999999999998</v>
      </c>
      <c r="E10" s="40">
        <v>0.48149999999999998</v>
      </c>
    </row>
    <row r="11" spans="1:5">
      <c r="A11" s="11"/>
    </row>
    <row r="12" spans="1:5">
      <c r="A12" s="11"/>
    </row>
    <row r="13" spans="1:5">
      <c r="A13" s="11" t="s">
        <v>104</v>
      </c>
      <c r="B13" t="s">
        <v>6</v>
      </c>
      <c r="C13" s="52"/>
      <c r="D13" s="20">
        <v>0</v>
      </c>
      <c r="E13" s="20">
        <v>0</v>
      </c>
    </row>
    <row r="14" spans="1:5">
      <c r="B14" t="s">
        <v>7</v>
      </c>
      <c r="C14" s="54"/>
      <c r="D14" s="20">
        <v>0</v>
      </c>
      <c r="E14" s="20">
        <v>0</v>
      </c>
    </row>
    <row r="15" spans="1:5">
      <c r="B15" t="s">
        <v>8</v>
      </c>
      <c r="C15" s="44">
        <v>0.31079999999999997</v>
      </c>
      <c r="D15" s="20">
        <v>0</v>
      </c>
      <c r="E15" s="20">
        <v>0</v>
      </c>
    </row>
    <row r="16" spans="1:5">
      <c r="B16" t="s">
        <v>9</v>
      </c>
      <c r="C16" s="44">
        <v>0.23100000000000001</v>
      </c>
      <c r="D16" s="20">
        <v>0</v>
      </c>
      <c r="E16" s="20">
        <v>0</v>
      </c>
    </row>
    <row r="17" spans="1:5">
      <c r="B17" t="s">
        <v>10</v>
      </c>
      <c r="C17" s="44">
        <v>0.17934</v>
      </c>
      <c r="D17" s="20">
        <v>0</v>
      </c>
      <c r="E17" s="20">
        <v>0</v>
      </c>
    </row>
    <row r="18" spans="1:5">
      <c r="B18" t="s">
        <v>85</v>
      </c>
      <c r="C18" s="20">
        <v>0</v>
      </c>
      <c r="D18" s="40">
        <v>0.2238</v>
      </c>
      <c r="E18" s="40">
        <v>0.23580000000000001</v>
      </c>
    </row>
    <row r="19" spans="1:5">
      <c r="B19" t="s">
        <v>145</v>
      </c>
      <c r="C19" s="20">
        <v>0</v>
      </c>
      <c r="D19" s="40">
        <v>0.2238</v>
      </c>
      <c r="E19" s="40">
        <v>0.23580000000000001</v>
      </c>
    </row>
    <row r="20" spans="1:5">
      <c r="B20" t="s">
        <v>146</v>
      </c>
      <c r="C20" s="20">
        <v>0</v>
      </c>
      <c r="D20" s="40">
        <v>0.2238</v>
      </c>
      <c r="E20" s="40">
        <v>0.23580000000000001</v>
      </c>
    </row>
    <row r="21" spans="1:5">
      <c r="B21" t="s">
        <v>147</v>
      </c>
      <c r="C21" s="20">
        <v>0</v>
      </c>
      <c r="D21" s="40">
        <v>0.2238</v>
      </c>
      <c r="E21" s="40">
        <v>0.23580000000000001</v>
      </c>
    </row>
    <row r="24" spans="1:5">
      <c r="A24" s="11" t="s">
        <v>122</v>
      </c>
      <c r="B24" t="s">
        <v>123</v>
      </c>
      <c r="C24" s="45">
        <v>0.01</v>
      </c>
      <c r="D24" s="45">
        <v>0</v>
      </c>
      <c r="E24" s="45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G11" sqref="G11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>
      <c r="A4" s="12"/>
      <c r="B4" s="13" t="s">
        <v>27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>
      <c r="A5" s="12"/>
      <c r="B5" s="13" t="s">
        <v>28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>
      <c r="A8" s="4" t="s">
        <v>30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>
      <c r="B10" s="4" t="s">
        <v>27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>
      <c r="B11" s="4" t="s">
        <v>28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>
      <c r="A14" s="4" t="s">
        <v>39</v>
      </c>
      <c r="B14" s="4" t="s">
        <v>40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>
      <c r="B15" s="4" t="s">
        <v>41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>
      <c r="B16" s="4" t="s">
        <v>42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>
      <c r="B17" s="4" t="s">
        <v>43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D16" sqref="D16"/>
    </sheetView>
  </sheetViews>
  <sheetFormatPr baseColWidth="10" defaultColWidth="14.5" defaultRowHeight="15.75" customHeight="1" x14ac:dyDescent="0"/>
  <cols>
    <col min="2" max="2" width="23" customWidth="1"/>
  </cols>
  <sheetData>
    <row r="1" spans="1:6" ht="15.75" customHeight="1">
      <c r="A1" s="11" t="s">
        <v>128</v>
      </c>
      <c r="B1" s="11" t="s">
        <v>64</v>
      </c>
      <c r="C1" s="33" t="s">
        <v>45</v>
      </c>
      <c r="D1" s="11" t="s">
        <v>21</v>
      </c>
      <c r="E1" s="11" t="s">
        <v>20</v>
      </c>
      <c r="F1" s="11" t="s">
        <v>18</v>
      </c>
    </row>
    <row r="2" spans="1:6" ht="15.75" customHeight="1">
      <c r="A2" s="11" t="s">
        <v>12</v>
      </c>
      <c r="B2" t="s">
        <v>62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>
      <c r="B3" t="s">
        <v>124</v>
      </c>
      <c r="C3" s="50"/>
      <c r="D3" s="12">
        <v>1.53</v>
      </c>
      <c r="E3" s="12">
        <v>1.32</v>
      </c>
      <c r="F3" s="12">
        <v>1.53</v>
      </c>
    </row>
    <row r="4" spans="1:6" ht="15.75" customHeight="1">
      <c r="B4" t="s">
        <v>63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A5" s="11"/>
      <c r="C5" s="5"/>
    </row>
    <row r="6" spans="1:6" ht="15.75" customHeight="1">
      <c r="A6" s="11"/>
    </row>
    <row r="7" spans="1:6" ht="15.75" customHeight="1">
      <c r="B7" s="11" t="s">
        <v>5</v>
      </c>
      <c r="C7" s="33"/>
      <c r="D7" s="11"/>
      <c r="E7" s="11"/>
      <c r="F7" s="11"/>
    </row>
    <row r="8" spans="1:6" ht="15.75" customHeight="1">
      <c r="A8" s="11" t="s">
        <v>61</v>
      </c>
      <c r="B8" s="5" t="s">
        <v>11</v>
      </c>
      <c r="C8" s="5">
        <v>1</v>
      </c>
      <c r="D8">
        <v>1</v>
      </c>
      <c r="E8" s="5">
        <v>1</v>
      </c>
      <c r="F8" s="5">
        <v>1</v>
      </c>
    </row>
    <row r="9" spans="1:6" ht="15.75" customHeight="1">
      <c r="B9" s="5" t="s">
        <v>16</v>
      </c>
      <c r="C9" s="5">
        <v>1</v>
      </c>
      <c r="D9">
        <v>2.0099999999999998</v>
      </c>
      <c r="E9" s="5">
        <v>3.39</v>
      </c>
      <c r="F9" s="5">
        <v>11.89</v>
      </c>
    </row>
    <row r="10" spans="1:6" ht="15.75" customHeight="1">
      <c r="B10" s="5" t="s">
        <v>17</v>
      </c>
      <c r="C10" s="5">
        <v>1</v>
      </c>
      <c r="D10">
        <v>2.0099999999999998</v>
      </c>
      <c r="E10" s="5">
        <v>3.39</v>
      </c>
      <c r="F10" s="5">
        <v>11.89</v>
      </c>
    </row>
    <row r="11" spans="1:6" ht="15.75" customHeight="1">
      <c r="B11" s="5" t="s">
        <v>19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22</v>
      </c>
      <c r="C12" s="5">
        <v>1</v>
      </c>
      <c r="D12">
        <v>1</v>
      </c>
      <c r="E12" s="5">
        <v>999.99</v>
      </c>
      <c r="F12" s="5">
        <v>999.99</v>
      </c>
    </row>
    <row r="13" spans="1:6" ht="15.75" customHeight="1">
      <c r="B13" s="5" t="s">
        <v>23</v>
      </c>
      <c r="C13" s="5">
        <v>1</v>
      </c>
      <c r="D13">
        <v>1</v>
      </c>
      <c r="E13" s="5">
        <v>1</v>
      </c>
      <c r="F13" s="5">
        <v>1</v>
      </c>
    </row>
    <row r="14" spans="1:6" ht="15.75" customHeight="1">
      <c r="B14" s="5" t="s">
        <v>46</v>
      </c>
      <c r="C14" s="5">
        <v>1</v>
      </c>
      <c r="D14">
        <v>1</v>
      </c>
      <c r="E14" s="5">
        <v>1</v>
      </c>
      <c r="F14" s="5">
        <v>1</v>
      </c>
    </row>
    <row r="15" spans="1:6" ht="15.75" customHeight="1">
      <c r="B15" s="5" t="s">
        <v>26</v>
      </c>
      <c r="C15" s="5">
        <v>1</v>
      </c>
      <c r="D15">
        <v>1</v>
      </c>
      <c r="E15" s="5">
        <v>1</v>
      </c>
      <c r="F15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46" workbookViewId="0">
      <selection activeCell="B53" sqref="B53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1" t="s">
        <v>61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81</v>
      </c>
    </row>
    <row r="2" spans="1:9">
      <c r="A2" s="11" t="s">
        <v>14</v>
      </c>
      <c r="B2" t="s">
        <v>29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27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28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31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27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28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33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27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28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34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27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28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38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27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28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1" t="s">
        <v>30</v>
      </c>
      <c r="B24" t="s">
        <v>29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27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28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31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27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28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33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27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28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34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27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28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38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27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28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1" t="s">
        <v>39</v>
      </c>
      <c r="B46" t="s">
        <v>11</v>
      </c>
      <c r="C46" s="4" t="s">
        <v>40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41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42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43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40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41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42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43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40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41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42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43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40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29</v>
      </c>
      <c r="C62" s="4" t="s">
        <v>40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41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>
      <c r="C64" s="4" t="s">
        <v>42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>
      <c r="C65" s="4" t="s">
        <v>43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>
      <c r="B66" t="s">
        <v>31</v>
      </c>
      <c r="C66" s="4" t="s">
        <v>40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41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42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43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32</v>
      </c>
      <c r="C70" s="4" t="s">
        <v>40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41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42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43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1" t="s">
        <v>140</v>
      </c>
      <c r="B76" t="s">
        <v>106</v>
      </c>
      <c r="C76" s="4" t="s">
        <v>129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130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107</v>
      </c>
      <c r="C78" s="4" t="s">
        <v>129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130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108</v>
      </c>
      <c r="C80" s="4" t="s">
        <v>129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130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1" t="s">
        <v>121</v>
      </c>
      <c r="B84" s="12" t="s">
        <v>73</v>
      </c>
      <c r="C84" s="4" t="s">
        <v>40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41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42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43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1" t="s">
        <v>141</v>
      </c>
      <c r="B90" t="s">
        <v>143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3"/>
  <sheetViews>
    <sheetView tabSelected="1" workbookViewId="0">
      <selection activeCell="B8" sqref="B8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1" t="s">
        <v>52</v>
      </c>
      <c r="B1" s="1" t="s">
        <v>70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>
      <c r="A2" s="11" t="s">
        <v>132</v>
      </c>
      <c r="B2" t="s">
        <v>69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29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1" t="s">
        <v>131</v>
      </c>
      <c r="B5" s="4" t="s">
        <v>56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>
      <c r="B6" s="4" t="s">
        <v>48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>
      <c r="B7" s="4" t="s">
        <v>49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>
      <c r="B8" s="4" t="s">
        <v>159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144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>
      <c r="B10" s="4" t="s">
        <v>50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4">
      <c r="A12" s="11" t="s">
        <v>133</v>
      </c>
      <c r="B12" s="4" t="s">
        <v>57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4">
      <c r="B13" s="4" t="s">
        <v>58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2017-08-29T01:17:24Z</dcterms:modified>
</cp:coreProperties>
</file>