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6382E790-51F4-41EF-8951-27EC89BA9A7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A39" i="2"/>
  <c r="H38" i="2"/>
  <c r="I38" i="2" s="1"/>
  <c r="G38" i="2"/>
  <c r="A34" i="2"/>
  <c r="A32" i="2"/>
  <c r="A29" i="2"/>
  <c r="A26" i="2"/>
  <c r="A24" i="2"/>
  <c r="A21" i="2"/>
  <c r="A19" i="2"/>
  <c r="A18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A2" i="2"/>
  <c r="A31" i="2" s="1"/>
  <c r="C33" i="1"/>
  <c r="C20" i="1"/>
  <c r="A37" i="2" l="1"/>
  <c r="I2" i="2"/>
  <c r="A3" i="2"/>
  <c r="A4" i="2" s="1"/>
  <c r="A5" i="2" s="1"/>
  <c r="A6" i="2" s="1"/>
  <c r="A7" i="2" s="1"/>
  <c r="A8" i="2" s="1"/>
  <c r="A9" i="2" s="1"/>
  <c r="A10" i="2" s="1"/>
  <c r="A11" i="2" s="1"/>
  <c r="A17" i="2"/>
  <c r="A25" i="2"/>
  <c r="A33" i="2"/>
  <c r="A27" i="2"/>
  <c r="A35" i="2"/>
  <c r="A12" i="2"/>
  <c r="A20" i="2"/>
  <c r="A28" i="2"/>
  <c r="A36" i="2"/>
  <c r="D111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<sst xmlns="http://schemas.openxmlformats.org/spreadsheetml/2006/main" count="2092" uniqueCount="341">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</sst>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319094.15625</v>
      </c>
    </row>
    <row r="8" spans="1:3" ht="15" customHeight="1" x14ac:dyDescent="0.2">
      <c r="B8" s="5" t="s">
        <v>44</v>
      </c>
      <c r="C8" s="44">
        <v>3.4000000000000002E-2</v>
      </c>
    </row>
    <row r="9" spans="1:3" ht="15" customHeight="1" x14ac:dyDescent="0.2">
      <c r="B9" s="5" t="s">
        <v>43</v>
      </c>
      <c r="C9" s="45">
        <v>0.96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0.77599999999999991</v>
      </c>
    </row>
    <row r="12" spans="1:3" ht="15" customHeight="1" x14ac:dyDescent="0.2">
      <c r="B12" s="5" t="s">
        <v>41</v>
      </c>
      <c r="C12" s="45">
        <v>0.67700000000000005</v>
      </c>
    </row>
    <row r="13" spans="1:3" ht="15" customHeight="1" x14ac:dyDescent="0.2">
      <c r="B13" s="5" t="s">
        <v>62</v>
      </c>
      <c r="C13" s="45">
        <v>0.66299999999999992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0.13100000000000001</v>
      </c>
    </row>
    <row r="24" spans="1:3" ht="15" customHeight="1" x14ac:dyDescent="0.2">
      <c r="B24" s="15" t="s">
        <v>46</v>
      </c>
      <c r="C24" s="45">
        <v>0.434</v>
      </c>
    </row>
    <row r="25" spans="1:3" ht="15" customHeight="1" x14ac:dyDescent="0.2">
      <c r="B25" s="15" t="s">
        <v>47</v>
      </c>
      <c r="C25" s="45">
        <v>0.35249999999999998</v>
      </c>
    </row>
    <row r="26" spans="1:3" ht="15" customHeight="1" x14ac:dyDescent="0.2">
      <c r="B26" s="15" t="s">
        <v>48</v>
      </c>
      <c r="C26" s="45">
        <v>8.2500000000000004E-2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0.28694122510860798</v>
      </c>
    </row>
    <row r="30" spans="1:3" ht="14.25" customHeight="1" x14ac:dyDescent="0.2">
      <c r="B30" s="25" t="s">
        <v>63</v>
      </c>
      <c r="C30" s="99">
        <v>5.0024672511500702E-2</v>
      </c>
    </row>
    <row r="31" spans="1:3" ht="14.25" customHeight="1" x14ac:dyDescent="0.2">
      <c r="B31" s="25" t="s">
        <v>10</v>
      </c>
      <c r="C31" s="99">
        <v>8.0042096462401291E-2</v>
      </c>
    </row>
    <row r="32" spans="1:3" ht="14.25" customHeight="1" x14ac:dyDescent="0.2">
      <c r="B32" s="25" t="s">
        <v>11</v>
      </c>
      <c r="C32" s="99">
        <v>0.58299200591749001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20.246217787220701</v>
      </c>
    </row>
    <row r="38" spans="1:5" ht="15" customHeight="1" x14ac:dyDescent="0.2">
      <c r="B38" s="11" t="s">
        <v>35</v>
      </c>
      <c r="C38" s="43">
        <v>31.145861605415799</v>
      </c>
      <c r="D38" s="12"/>
      <c r="E38" s="13"/>
    </row>
    <row r="39" spans="1:5" ht="15" customHeight="1" x14ac:dyDescent="0.2">
      <c r="B39" s="11" t="s">
        <v>61</v>
      </c>
      <c r="C39" s="43">
        <v>42.460151798518197</v>
      </c>
      <c r="D39" s="12"/>
      <c r="E39" s="12"/>
    </row>
    <row r="40" spans="1:5" ht="15" customHeight="1" x14ac:dyDescent="0.2">
      <c r="B40" s="11" t="s">
        <v>36</v>
      </c>
      <c r="C40" s="100">
        <v>2.52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13.80084639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2.63053E-2</v>
      </c>
      <c r="D45" s="12"/>
    </row>
    <row r="46" spans="1:5" ht="15.75" customHeight="1" x14ac:dyDescent="0.2">
      <c r="B46" s="11" t="s">
        <v>51</v>
      </c>
      <c r="C46" s="45">
        <v>0.13681299999999999</v>
      </c>
      <c r="D46" s="12"/>
    </row>
    <row r="47" spans="1:5" ht="15.75" customHeight="1" x14ac:dyDescent="0.2">
      <c r="B47" s="11" t="s">
        <v>59</v>
      </c>
      <c r="C47" s="45">
        <v>0.21937799999999999</v>
      </c>
      <c r="D47" s="12"/>
      <c r="E47" s="13"/>
    </row>
    <row r="48" spans="1:5" ht="15" customHeight="1" x14ac:dyDescent="0.2">
      <c r="B48" s="11" t="s">
        <v>58</v>
      </c>
      <c r="C48" s="46">
        <v>0.61750369999999999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0.40570099999999998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0.1421289</v>
      </c>
    </row>
    <row r="63" spans="1:4" ht="15.75" customHeight="1" x14ac:dyDescent="0.2">
      <c r="A63" s="4"/>
    </row>
  </sheetData>
  <sheetProtection algorithmName="SHA-512" hashValue="VeTH4iv2UZYSNnd07jmGXeHOsdl9WxtNbo9pkYqOXNgYtTo64DdfZ+ykiG5rARYVE7ojEJJB4L0fzjiE7gff2Q==" saltValue="Rqh3jEE/cXyqYNlj3Hyh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0.59849065822956005</v>
      </c>
      <c r="C2" s="98">
        <v>0.95</v>
      </c>
      <c r="D2" s="56">
        <v>77.390193053910821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40.314078775655148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717.93406611531384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1.841235726526929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0.185458480585623</v>
      </c>
      <c r="C10" s="98">
        <v>0.95</v>
      </c>
      <c r="D10" s="56">
        <v>13.446378219451059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0.185458480585623</v>
      </c>
      <c r="C11" s="98">
        <v>0.95</v>
      </c>
      <c r="D11" s="56">
        <v>13.446378219451059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0.185458480585623</v>
      </c>
      <c r="C12" s="98">
        <v>0.95</v>
      </c>
      <c r="D12" s="56">
        <v>13.446378219451059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0.185458480585623</v>
      </c>
      <c r="C13" s="98">
        <v>0.95</v>
      </c>
      <c r="D13" s="56">
        <v>13.446378219451059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0.185458480585623</v>
      </c>
      <c r="C14" s="98">
        <v>0.95</v>
      </c>
      <c r="D14" s="56">
        <v>13.446378219451059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0.185458480585623</v>
      </c>
      <c r="C15" s="98">
        <v>0.95</v>
      </c>
      <c r="D15" s="56">
        <v>13.446378219451059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1.1530314605155489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0.28632999999999997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16.459595752364979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16.459595752364979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0.90225809999999995</v>
      </c>
      <c r="C21" s="98">
        <v>0.95</v>
      </c>
      <c r="D21" s="56">
        <v>15.053841697970229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23.431813824225639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4.5507118970106513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0.22807190025990001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0.14464603059254899</v>
      </c>
      <c r="C27" s="98">
        <v>0.95</v>
      </c>
      <c r="D27" s="56">
        <v>19.019954364099402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0.47413276717842989</v>
      </c>
      <c r="C29" s="98">
        <v>0.95</v>
      </c>
      <c r="D29" s="56">
        <v>157.83610683338631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0.93338364466171397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1.2E-2</v>
      </c>
      <c r="C32" s="98">
        <v>0.95</v>
      </c>
      <c r="D32" s="56">
        <v>2.5205892106452601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0.38931040000000011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4.3768599999999998E-2</v>
      </c>
      <c r="C38" s="98">
        <v>0.95</v>
      </c>
      <c r="D38" s="56">
        <v>6.6808099719985172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0.86750693088186392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x9ASJ+7LpfelNENca7ZGGTbp0T6J7kA2Qhnj3TsCrQoFNs6jnTavSVlJXtkWD8VC8trphqB5Nr1j8CHgdcWqAA==" saltValue="/cE9TkQmN4PFZkFu8wt8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NUgAKSeuo5hI7A67sRvjPikc6K6VB4x0gY5fwHxsqcMXucRAgls9DHG/c2vab/etgAzmWibQIDB9xaoQMEzS6g==" saltValue="ko/noThEZ5C4Ct96vfVzD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ZLGdX0Ps75Rn8o3U8ruEsavb9b7tjUP60e9HNg9KFFadiG77N2Z314Sd6bAb0ZWqctWe/H+cYopyT3R6hR6Snw==" saltValue="9fRsaES8peov6DBMHTzW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">
      <c r="A4" s="3" t="s">
        <v>207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sheetProtection algorithmName="SHA-512" hashValue="UkMn3ZCTL/ClwF4Fvth/YCFg046nSttrw5ftpXhrWBsYid/LItiISy+jjrqG84wY23o+MRUZMuzIs4WkDOGcwA==" saltValue="hyIWGrTmm/O4/sQ2YzO2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0.67700000000000005</v>
      </c>
      <c r="E10" s="60">
        <f>IF(ISBLANK(comm_deliv), frac_children_health_facility,1)</f>
        <v>0.67700000000000005</v>
      </c>
      <c r="F10" s="60">
        <f>IF(ISBLANK(comm_deliv), frac_children_health_facility,1)</f>
        <v>0.67700000000000005</v>
      </c>
      <c r="G10" s="60">
        <f>IF(ISBLANK(comm_deliv), frac_children_health_facility,1)</f>
        <v>0.67700000000000005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0.66299999999999992</v>
      </c>
      <c r="M24" s="60">
        <f>famplan_unmet_need</f>
        <v>0.66299999999999992</v>
      </c>
      <c r="N24" s="60">
        <f>famplan_unmet_need</f>
        <v>0.66299999999999992</v>
      </c>
      <c r="O24" s="60">
        <f>famplan_unmet_need</f>
        <v>0.66299999999999992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INA1OYaO6Y1AgAl0sR5rSOtM6m1IsKEGDnMm4vDiDbtn4BrzlRak0YoSmG4h6P/ADZ5rF5iUjyI2TCcUWRI1w==" saltValue="34rSEE6bxMDSsQ3OGapc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W3SB4URhXiHt0FVEqiF40p6INFU9TgfKoQwJ6Wk6JNZnJngelvG0aEMcdCYm9CImV+cX1z13ZnxUF3nc2p08ww==" saltValue="RA/eKP9nNO28sSg8ZeQpw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+Zm5NM1XjpIObXhovsFx5quMp50wGEjC3HwWLHUvJM9KpPRbfzkHvoIFFwtOq0yR7X+EfkqR9aAOrMIu+Wzaw==" saltValue="Wb/iEGsLq9De4cDWhd0V0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LZF9FIwVPEsw9/WwwOQE4Bcdnz6GHE43yHj+KQTToLetKj/ug69BeF8UahVIU1mOdMy72yjxchqrhZWyUe1Zg==" saltValue="foW62siE4TNTBCAjpdqhk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TmR5xOwhGd5MZAQlkugRGYfcGnbqPxrIRCcNxZW5ZGY9idGK3b+Ek4YkOsUCb5PCfjt9xH1eykEZgvXBgSB4Q==" saltValue="Ncxt2PT6KVxrlFu6bdEtd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3PUeH8ac5ryvb5jfIuawcwEQOlUeAJB9HEMsWO7qMbX7wX6EtAa0ZGPnzJSUN4XzgIduDw2vBmsVrUOpRC1dQ==" saltValue="Z95m/e2Wn6YJ1/bI6kpux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58382.34</v>
      </c>
      <c r="C2" s="49">
        <v>99000</v>
      </c>
      <c r="D2" s="49">
        <v>178000</v>
      </c>
      <c r="E2" s="49">
        <v>155000</v>
      </c>
      <c r="F2" s="49">
        <v>109000</v>
      </c>
      <c r="G2" s="17">
        <f t="shared" ref="G2:G11" si="0">C2+D2+E2+F2</f>
        <v>541000</v>
      </c>
      <c r="H2" s="17">
        <f t="shared" ref="H2:H11" si="1">(B2 + stillbirth*B2/(1000-stillbirth))/(1-abortion)</f>
        <v>67271.978422376793</v>
      </c>
      <c r="I2" s="17">
        <f t="shared" ref="I2:I11" si="2">G2-H2</f>
        <v>473728.02157762321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58467.75</v>
      </c>
      <c r="C3" s="50">
        <v>102000</v>
      </c>
      <c r="D3" s="50">
        <v>179000</v>
      </c>
      <c r="E3" s="50">
        <v>158000</v>
      </c>
      <c r="F3" s="50">
        <v>114000</v>
      </c>
      <c r="G3" s="17">
        <f t="shared" si="0"/>
        <v>553000</v>
      </c>
      <c r="H3" s="17">
        <f t="shared" si="1"/>
        <v>67370.393451254626</v>
      </c>
      <c r="I3" s="17">
        <f t="shared" si="2"/>
        <v>485629.60654874536</v>
      </c>
    </row>
    <row r="4" spans="1:9" ht="15.75" customHeight="1" x14ac:dyDescent="0.2">
      <c r="A4" s="5">
        <f t="shared" si="3"/>
        <v>2023</v>
      </c>
      <c r="B4" s="49">
        <v>58536.12</v>
      </c>
      <c r="C4" s="50">
        <v>105000</v>
      </c>
      <c r="D4" s="50">
        <v>181000</v>
      </c>
      <c r="E4" s="50">
        <v>160000</v>
      </c>
      <c r="F4" s="50">
        <v>118000</v>
      </c>
      <c r="G4" s="17">
        <f t="shared" si="0"/>
        <v>564000</v>
      </c>
      <c r="H4" s="17">
        <f t="shared" si="1"/>
        <v>67449.173869523889</v>
      </c>
      <c r="I4" s="17">
        <f t="shared" si="2"/>
        <v>496550.82613047608</v>
      </c>
    </row>
    <row r="5" spans="1:9" ht="15.75" customHeight="1" x14ac:dyDescent="0.2">
      <c r="A5" s="5">
        <f t="shared" si="3"/>
        <v>2024</v>
      </c>
      <c r="B5" s="49">
        <v>58535.684999999998</v>
      </c>
      <c r="C5" s="50">
        <v>108000</v>
      </c>
      <c r="D5" s="50">
        <v>182000</v>
      </c>
      <c r="E5" s="50">
        <v>162000</v>
      </c>
      <c r="F5" s="50">
        <v>122000</v>
      </c>
      <c r="G5" s="17">
        <f t="shared" si="0"/>
        <v>574000</v>
      </c>
      <c r="H5" s="17">
        <f t="shared" si="1"/>
        <v>67448.672633865732</v>
      </c>
      <c r="I5" s="17">
        <f t="shared" si="2"/>
        <v>506551.32736613427</v>
      </c>
    </row>
    <row r="6" spans="1:9" ht="15.75" customHeight="1" x14ac:dyDescent="0.2">
      <c r="A6" s="5">
        <f t="shared" si="3"/>
        <v>2025</v>
      </c>
      <c r="B6" s="49">
        <v>58492.570000000007</v>
      </c>
      <c r="C6" s="50">
        <v>112000</v>
      </c>
      <c r="D6" s="50">
        <v>185000</v>
      </c>
      <c r="E6" s="50">
        <v>165000</v>
      </c>
      <c r="F6" s="50">
        <v>126000</v>
      </c>
      <c r="G6" s="17">
        <f t="shared" si="0"/>
        <v>588000</v>
      </c>
      <c r="H6" s="17">
        <f t="shared" si="1"/>
        <v>67398.992690415718</v>
      </c>
      <c r="I6" s="17">
        <f t="shared" si="2"/>
        <v>520601.0073095843</v>
      </c>
    </row>
    <row r="7" spans="1:9" ht="15.75" customHeight="1" x14ac:dyDescent="0.2">
      <c r="A7" s="5">
        <f t="shared" si="3"/>
        <v>2026</v>
      </c>
      <c r="B7" s="49">
        <v>58786.896000000001</v>
      </c>
      <c r="C7" s="50">
        <v>116000</v>
      </c>
      <c r="D7" s="50">
        <v>189000</v>
      </c>
      <c r="E7" s="50">
        <v>167000</v>
      </c>
      <c r="F7" s="50">
        <v>130000</v>
      </c>
      <c r="G7" s="17">
        <f t="shared" si="0"/>
        <v>602000</v>
      </c>
      <c r="H7" s="17">
        <f t="shared" si="1"/>
        <v>67738.134498043568</v>
      </c>
      <c r="I7" s="17">
        <f t="shared" si="2"/>
        <v>534261.86550195643</v>
      </c>
    </row>
    <row r="8" spans="1:9" ht="15.75" customHeight="1" x14ac:dyDescent="0.2">
      <c r="A8" s="5">
        <f t="shared" si="3"/>
        <v>2027</v>
      </c>
      <c r="B8" s="49">
        <v>59076.408000000003</v>
      </c>
      <c r="C8" s="50">
        <v>119000</v>
      </c>
      <c r="D8" s="50">
        <v>192000</v>
      </c>
      <c r="E8" s="50">
        <v>168000</v>
      </c>
      <c r="F8" s="50">
        <v>134000</v>
      </c>
      <c r="G8" s="17">
        <f t="shared" si="0"/>
        <v>613000</v>
      </c>
      <c r="H8" s="17">
        <f t="shared" si="1"/>
        <v>68071.729297721336</v>
      </c>
      <c r="I8" s="17">
        <f t="shared" si="2"/>
        <v>544928.27070227871</v>
      </c>
    </row>
    <row r="9" spans="1:9" ht="15.75" customHeight="1" x14ac:dyDescent="0.2">
      <c r="A9" s="5">
        <f t="shared" si="3"/>
        <v>2028</v>
      </c>
      <c r="B9" s="49">
        <v>59312.748800000001</v>
      </c>
      <c r="C9" s="50">
        <v>123000</v>
      </c>
      <c r="D9" s="50">
        <v>196000</v>
      </c>
      <c r="E9" s="50">
        <v>170000</v>
      </c>
      <c r="F9" s="50">
        <v>138000</v>
      </c>
      <c r="G9" s="17">
        <f t="shared" si="0"/>
        <v>627000</v>
      </c>
      <c r="H9" s="17">
        <f t="shared" si="1"/>
        <v>68344.056737798717</v>
      </c>
      <c r="I9" s="17">
        <f t="shared" si="2"/>
        <v>558655.94326220127</v>
      </c>
    </row>
    <row r="10" spans="1:9" ht="15.75" customHeight="1" x14ac:dyDescent="0.2">
      <c r="A10" s="5">
        <f t="shared" si="3"/>
        <v>2029</v>
      </c>
      <c r="B10" s="49">
        <v>59543.6204</v>
      </c>
      <c r="C10" s="50">
        <v>127000</v>
      </c>
      <c r="D10" s="50">
        <v>202000</v>
      </c>
      <c r="E10" s="50">
        <v>171000</v>
      </c>
      <c r="F10" s="50">
        <v>142000</v>
      </c>
      <c r="G10" s="17">
        <f t="shared" si="0"/>
        <v>642000</v>
      </c>
      <c r="H10" s="17">
        <f t="shared" si="1"/>
        <v>68610.082205320912</v>
      </c>
      <c r="I10" s="17">
        <f t="shared" si="2"/>
        <v>573389.91779467906</v>
      </c>
    </row>
    <row r="11" spans="1:9" ht="15.75" customHeight="1" x14ac:dyDescent="0.2">
      <c r="A11" s="5">
        <f t="shared" si="3"/>
        <v>2030</v>
      </c>
      <c r="B11" s="49">
        <v>59745.008000000002</v>
      </c>
      <c r="C11" s="50">
        <v>130000</v>
      </c>
      <c r="D11" s="50">
        <v>207000</v>
      </c>
      <c r="E11" s="50">
        <v>172000</v>
      </c>
      <c r="F11" s="50">
        <v>146000</v>
      </c>
      <c r="G11" s="17">
        <f t="shared" si="0"/>
        <v>655000</v>
      </c>
      <c r="H11" s="17">
        <f t="shared" si="1"/>
        <v>68842.134265614048</v>
      </c>
      <c r="I11" s="17">
        <f t="shared" si="2"/>
        <v>586157.86573438591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S4x+dquidSVCuTdu3tfQHnNAg7dhFwYqzra+2mQF7gq5GGxu11aQUoU10EWu+UR3R0DI1AjFHRWA1wVyllZaw==" saltValue="EhPFKbAGM8uylO0rM5Id/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pK2jz18VtT3XdRMXU1DUIRRV9eqWVx1/6+sQbtzBW5FLCUQO6K0RGSTHupfdejE1bz7MWSRPRAZzJcksYKRz2w==" saltValue="7a4kHyx59pSZ7CRmcHet9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SlnTU4qvteO1fPDL/NqmeSqUn1TbJTBpiv0REcwRUnw3Ras9st3gYnImqNp6nDAPU/r0V2T0S/PS9kxavokh+w==" saltValue="vtRA06iqa1e0yUMtg+V6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cfNP6Vyy42KXe43Jt8LovnK16m1ZRnkrN5M0sq/2CWEfj+70qIprdasqTpTgagOH8rbiK8G/FjrbmhHDycu6sg==" saltValue="qA6N84shU2nwHUTvkBVg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wvZlIT0tdUjuWCz2M+Q9FHNTjn38IikR83Ov+COQnDBybZmG39SzKflUrBPNi5AANQRBPW9dH/l0b7Tk5nCvQA==" saltValue="VVbKT0ybG00l0P0unn4IH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LeHptFjjS/Ry3RbFayjzgwQB/umjofUWpwJk/GlGabbb4m1YJ+MhtW1g22oIg5qWvMDz3B7X2Cl3yZFqr62Rlg==" saltValue="lRnUV0cip3KOyjx7mcqZ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yzdBbmTza/ZLtvi6dG85DVeDPGmACzTpnHDHl6xK4zNZhuaZOJ4vWEHwjwfby5gg6RW6Yq8zSoydvWGbBbCnvw==" saltValue="TCY1KSXqM3UnaBmXcEdz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a8yFRKmWmnjnrP5SR2kMX4sCp188RXZiX3JPk24kMnGOWnHmGG+3W9Jz36XVI7S4q9a5dLSzyLsi5IFSSWthzA==" saltValue="dJwgqFFhtxcdlVI41G00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43mFHV/QwEcHQVpOexgx0GzheiJk+EgbLtTNW9+wBF0hh3lzfp1Zy93oo07DatuWYUvKaz11yaIaKYxshaAI6w==" saltValue="J07s7+eUJ34DLkLTp2zD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+InKyWZCiczlljb28BeFoBhugYrko2PfIibleJ24YefEyPHuBzcp7yXsvp7Ty57w4Mz0rVNwSYM2PqFweQhgQ==" saltValue="5AKeedt+OL+qnzKJUKKz3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4.2190205994141663E-3</v>
      </c>
    </row>
    <row r="4" spans="1:8" ht="15.75" customHeight="1" x14ac:dyDescent="0.2">
      <c r="B4" s="19" t="s">
        <v>97</v>
      </c>
      <c r="C4" s="101">
        <v>0.14695953205628501</v>
      </c>
    </row>
    <row r="5" spans="1:8" ht="15.75" customHeight="1" x14ac:dyDescent="0.2">
      <c r="B5" s="19" t="s">
        <v>95</v>
      </c>
      <c r="C5" s="101">
        <v>6.1942013870327717E-2</v>
      </c>
    </row>
    <row r="6" spans="1:8" ht="15.75" customHeight="1" x14ac:dyDescent="0.2">
      <c r="B6" s="19" t="s">
        <v>91</v>
      </c>
      <c r="C6" s="101">
        <v>0.24871256471151901</v>
      </c>
    </row>
    <row r="7" spans="1:8" ht="15.75" customHeight="1" x14ac:dyDescent="0.2">
      <c r="B7" s="19" t="s">
        <v>96</v>
      </c>
      <c r="C7" s="101">
        <v>0.34225714943392849</v>
      </c>
    </row>
    <row r="8" spans="1:8" ht="15.75" customHeight="1" x14ac:dyDescent="0.2">
      <c r="B8" s="19" t="s">
        <v>98</v>
      </c>
      <c r="C8" s="101">
        <v>4.9314887693846197E-3</v>
      </c>
    </row>
    <row r="9" spans="1:8" ht="15.75" customHeight="1" x14ac:dyDescent="0.2">
      <c r="B9" s="19" t="s">
        <v>92</v>
      </c>
      <c r="C9" s="101">
        <v>0.12452946715978409</v>
      </c>
    </row>
    <row r="10" spans="1:8" ht="15.75" customHeight="1" x14ac:dyDescent="0.2">
      <c r="B10" s="19" t="s">
        <v>94</v>
      </c>
      <c r="C10" s="101">
        <v>6.6448763399357E-2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9.3002719565159278E-2</v>
      </c>
      <c r="D14" s="55">
        <v>9.3002719565159278E-2</v>
      </c>
      <c r="E14" s="55">
        <v>9.3002719565159278E-2</v>
      </c>
      <c r="F14" s="55">
        <v>9.3002719565159278E-2</v>
      </c>
    </row>
    <row r="15" spans="1:8" ht="15.75" customHeight="1" x14ac:dyDescent="0.2">
      <c r="B15" s="19" t="s">
        <v>102</v>
      </c>
      <c r="C15" s="101">
        <v>0.17389841136623249</v>
      </c>
      <c r="D15" s="101">
        <v>0.17389841136623249</v>
      </c>
      <c r="E15" s="101">
        <v>0.17389841136623249</v>
      </c>
      <c r="F15" s="101">
        <v>0.17389841136623249</v>
      </c>
    </row>
    <row r="16" spans="1:8" ht="15.75" customHeight="1" x14ac:dyDescent="0.2">
      <c r="B16" s="19" t="s">
        <v>2</v>
      </c>
      <c r="C16" s="101">
        <v>1.38491886683008E-2</v>
      </c>
      <c r="D16" s="101">
        <v>1.38491886683008E-2</v>
      </c>
      <c r="E16" s="101">
        <v>1.38491886683008E-2</v>
      </c>
      <c r="F16" s="101">
        <v>1.38491886683008E-2</v>
      </c>
    </row>
    <row r="17" spans="1:8" ht="15.75" customHeight="1" x14ac:dyDescent="0.2">
      <c r="B17" s="19" t="s">
        <v>90</v>
      </c>
      <c r="C17" s="101">
        <v>0.15255830528445291</v>
      </c>
      <c r="D17" s="101">
        <v>0.15255830528445291</v>
      </c>
      <c r="E17" s="101">
        <v>0.15255830528445291</v>
      </c>
      <c r="F17" s="101">
        <v>0.15255830528445291</v>
      </c>
    </row>
    <row r="18" spans="1:8" ht="15.75" customHeight="1" x14ac:dyDescent="0.2">
      <c r="B18" s="19" t="s">
        <v>3</v>
      </c>
      <c r="C18" s="101">
        <v>0.10405518983856631</v>
      </c>
      <c r="D18" s="101">
        <v>0.10405518983856631</v>
      </c>
      <c r="E18" s="101">
        <v>0.10405518983856631</v>
      </c>
      <c r="F18" s="101">
        <v>0.10405518983856631</v>
      </c>
    </row>
    <row r="19" spans="1:8" ht="15.75" customHeight="1" x14ac:dyDescent="0.2">
      <c r="B19" s="19" t="s">
        <v>101</v>
      </c>
      <c r="C19" s="101">
        <v>3.0765552398281409E-2</v>
      </c>
      <c r="D19" s="101">
        <v>3.0765552398281409E-2</v>
      </c>
      <c r="E19" s="101">
        <v>3.0765552398281409E-2</v>
      </c>
      <c r="F19" s="101">
        <v>3.0765552398281409E-2</v>
      </c>
    </row>
    <row r="20" spans="1:8" ht="15.75" customHeight="1" x14ac:dyDescent="0.2">
      <c r="B20" s="19" t="s">
        <v>79</v>
      </c>
      <c r="C20" s="101">
        <v>0.11042146158520411</v>
      </c>
      <c r="D20" s="101">
        <v>0.11042146158520411</v>
      </c>
      <c r="E20" s="101">
        <v>0.11042146158520411</v>
      </c>
      <c r="F20" s="101">
        <v>0.11042146158520411</v>
      </c>
    </row>
    <row r="21" spans="1:8" ht="15.75" customHeight="1" x14ac:dyDescent="0.2">
      <c r="B21" s="19" t="s">
        <v>88</v>
      </c>
      <c r="C21" s="101">
        <v>7.5645132808948592E-2</v>
      </c>
      <c r="D21" s="101">
        <v>7.5645132808948592E-2</v>
      </c>
      <c r="E21" s="101">
        <v>7.5645132808948592E-2</v>
      </c>
      <c r="F21" s="101">
        <v>7.5645132808948592E-2</v>
      </c>
    </row>
    <row r="22" spans="1:8" ht="15.75" customHeight="1" x14ac:dyDescent="0.2">
      <c r="B22" s="19" t="s">
        <v>99</v>
      </c>
      <c r="C22" s="101">
        <v>0.2458040384848543</v>
      </c>
      <c r="D22" s="101">
        <v>0.2458040384848543</v>
      </c>
      <c r="E22" s="101">
        <v>0.2458040384848543</v>
      </c>
      <c r="F22" s="101">
        <v>0.2458040384848543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9.5711987999999998E-2</v>
      </c>
    </row>
    <row r="27" spans="1:8" ht="15.75" customHeight="1" x14ac:dyDescent="0.2">
      <c r="B27" s="19" t="s">
        <v>89</v>
      </c>
      <c r="C27" s="101">
        <v>4.2970438999999999E-2</v>
      </c>
    </row>
    <row r="28" spans="1:8" ht="15.75" customHeight="1" x14ac:dyDescent="0.2">
      <c r="B28" s="19" t="s">
        <v>103</v>
      </c>
      <c r="C28" s="101">
        <v>0.19642078600000001</v>
      </c>
    </row>
    <row r="29" spans="1:8" ht="15.75" customHeight="1" x14ac:dyDescent="0.2">
      <c r="B29" s="19" t="s">
        <v>86</v>
      </c>
      <c r="C29" s="101">
        <v>0.206894785</v>
      </c>
    </row>
    <row r="30" spans="1:8" ht="15.75" customHeight="1" x14ac:dyDescent="0.2">
      <c r="B30" s="19" t="s">
        <v>4</v>
      </c>
      <c r="C30" s="101">
        <v>2.7698743000000001E-2</v>
      </c>
    </row>
    <row r="31" spans="1:8" ht="15.75" customHeight="1" x14ac:dyDescent="0.2">
      <c r="B31" s="19" t="s">
        <v>80</v>
      </c>
      <c r="C31" s="101">
        <v>0.20935653800000001</v>
      </c>
    </row>
    <row r="32" spans="1:8" ht="15.75" customHeight="1" x14ac:dyDescent="0.2">
      <c r="B32" s="19" t="s">
        <v>85</v>
      </c>
      <c r="C32" s="101">
        <v>1.2451637999999999E-2</v>
      </c>
    </row>
    <row r="33" spans="2:3" ht="15.75" customHeight="1" x14ac:dyDescent="0.2">
      <c r="B33" s="19" t="s">
        <v>100</v>
      </c>
      <c r="C33" s="101">
        <v>5.1474696E-2</v>
      </c>
    </row>
    <row r="34" spans="2:3" ht="15.75" customHeight="1" x14ac:dyDescent="0.2">
      <c r="B34" s="19" t="s">
        <v>87</v>
      </c>
      <c r="C34" s="101">
        <v>0.15702038800000001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1AwVYDA/X3YNLGvOuV89h+lRcAarbJYwq/3hz57JGL+cbqrcajZIThT3S2uBTRa2RJQo7rA2XE2Ivqc2U9r1kw==" saltValue="dSraS/O027Cr9B0/s+DMu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">
      <c r="B4" s="5" t="s">
        <v>110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">
      <c r="B5" s="5" t="s">
        <v>106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">
      <c r="B10" s="5" t="s">
        <v>107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">
      <c r="B11" s="5" t="s">
        <v>119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0.77009803950000011</v>
      </c>
      <c r="D14" s="54">
        <v>0.75845489217399997</v>
      </c>
      <c r="E14" s="54">
        <v>0.75845489217399997</v>
      </c>
      <c r="F14" s="54">
        <v>0.60551019102899994</v>
      </c>
      <c r="G14" s="54">
        <v>0.60551019102899994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0.31242954472318951</v>
      </c>
      <c r="D15" s="52">
        <f t="shared" si="0"/>
        <v>0.30770590820988397</v>
      </c>
      <c r="E15" s="52">
        <f t="shared" si="0"/>
        <v>0.30770590820988397</v>
      </c>
      <c r="F15" s="52">
        <f t="shared" si="0"/>
        <v>0.2456560900106563</v>
      </c>
      <c r="G15" s="52">
        <f t="shared" si="0"/>
        <v>0.2456560900106563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rIEtI3re6i+yYSpIku5309qXYoaU8v7l0r4LEZX3molV/Ha37iu9JlQm7td8WIYemvLc6W2gTGqAm1AzO94uNg==" saltValue="S6RdsD/2uLz2VpO4FiHm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0.108938433229923</v>
      </c>
      <c r="D2" s="53">
        <v>4.5115040000000002E-2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0.245027080178261</v>
      </c>
      <c r="D3" s="53">
        <v>0.178646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>
        <v>0</v>
      </c>
    </row>
    <row r="5" spans="1:7" x14ac:dyDescent="0.2">
      <c r="B5" s="3" t="s">
        <v>125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CCqBuWXEZcolo3IWCAVRqKwSFFhW3e8FPnxXKidQ/MZrrDIbJC0eKBRN5l3Wf6Ptv85rROmOvNLcAaHKZyThzg==" saltValue="8jmdbefzyKRo63aVU0XwH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5DOyD30EO4lgsuBUcWY0YcPFx9D4NsPPh8hE2MA1ISkcT0AskNedjCdTZGm65Sd3X3q2gKjKd4sb25MiUrgIA==" saltValue="n8bSOkdZ/mPEYxIGPIg/N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UqHLNN7JQcqbTXoK2Tqb7zcjmvsoF7FcZr6DgJi0+CPykA4saa46+X6zaJKDEn5OIUpQaFpvfpOrH1ewu2rDkA==" saltValue="PkYR8g78jMIxC3VRs2cRz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bWJcap40Qm0easT7nfyUjzfagZOZWVr05/TcI3poi8KoovSvt2yL8uIs4hkTN3ScZ8Z0yCCcSeP782RiesiI9A==" saltValue="CkVPi/zrfJ0KwxflcQ2EP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S18oghaE3khCtu0Lx7rXfaBvsx4TRJIXHH4boKMA7LDDs+/S9VAp1nDrXUGKD0mImgDrnLGZtjRCZWc7DV7fMQ==" saltValue="JY0sPp1cpPCfyO/NtWi92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2023-01-25T11:29:33Z</dcterms:modified>
</cp:coreProperties>
</file>