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D8F17DE-F77D-4156-A86C-25E7882C7ECC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A37" i="2"/>
  <c r="A34" i="2"/>
  <c r="A32" i="2"/>
  <c r="A26" i="2"/>
  <c r="A24" i="2"/>
  <c r="A21" i="2"/>
  <c r="A18" i="2"/>
  <c r="A16" i="2"/>
  <c r="A13" i="2"/>
  <c r="H11" i="2"/>
  <c r="G11" i="2"/>
  <c r="I11" i="2" s="1"/>
  <c r="H10" i="2"/>
  <c r="G10" i="2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I7" i="2" l="1"/>
  <c r="A29" i="2"/>
  <c r="I9" i="2"/>
  <c r="I10" i="2"/>
  <c r="A39" i="2"/>
  <c r="I5" i="2"/>
  <c r="A3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<sst xmlns="http://schemas.openxmlformats.org/spreadsheetml/2006/main" count="2092" uniqueCount="341">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</sst>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746884.828125</v>
      </c>
    </row>
    <row r="8" spans="1:3" ht="15" customHeight="1" x14ac:dyDescent="0.2">
      <c r="B8" s="5" t="s">
        <v>44</v>
      </c>
      <c r="C8" s="44">
        <v>0.40899999999999997</v>
      </c>
    </row>
    <row r="9" spans="1:3" ht="15" customHeight="1" x14ac:dyDescent="0.2">
      <c r="B9" s="5" t="s">
        <v>43</v>
      </c>
      <c r="C9" s="45">
        <v>1</v>
      </c>
    </row>
    <row r="10" spans="1:3" ht="15" customHeight="1" x14ac:dyDescent="0.2">
      <c r="B10" s="5" t="s">
        <v>56</v>
      </c>
      <c r="C10" s="45">
        <v>0.14480130195617699</v>
      </c>
    </row>
    <row r="11" spans="1:3" ht="15" customHeight="1" x14ac:dyDescent="0.2">
      <c r="B11" s="5" t="s">
        <v>49</v>
      </c>
      <c r="C11" s="45">
        <v>0.78099999999999992</v>
      </c>
    </row>
    <row r="12" spans="1:3" ht="15" customHeight="1" x14ac:dyDescent="0.2">
      <c r="B12" s="5" t="s">
        <v>41</v>
      </c>
      <c r="C12" s="45">
        <v>0.50700000000000001</v>
      </c>
    </row>
    <row r="13" spans="1:3" ht="15" customHeight="1" x14ac:dyDescent="0.2">
      <c r="B13" s="5" t="s">
        <v>62</v>
      </c>
      <c r="C13" s="45">
        <v>0.628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0.1414</v>
      </c>
    </row>
    <row r="24" spans="1:3" ht="15" customHeight="1" x14ac:dyDescent="0.2">
      <c r="B24" s="15" t="s">
        <v>46</v>
      </c>
      <c r="C24" s="45">
        <v>0.44040000000000012</v>
      </c>
    </row>
    <row r="25" spans="1:3" ht="15" customHeight="1" x14ac:dyDescent="0.2">
      <c r="B25" s="15" t="s">
        <v>47</v>
      </c>
      <c r="C25" s="45">
        <v>0.33069999999999999</v>
      </c>
    </row>
    <row r="26" spans="1:3" ht="15" customHeight="1" x14ac:dyDescent="0.2">
      <c r="B26" s="15" t="s">
        <v>48</v>
      </c>
      <c r="C26" s="45">
        <v>8.7499999999999994E-2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0.24765214499010299</v>
      </c>
    </row>
    <row r="30" spans="1:3" ht="14.25" customHeight="1" x14ac:dyDescent="0.2">
      <c r="B30" s="25" t="s">
        <v>63</v>
      </c>
      <c r="C30" s="99">
        <v>3.6736298558651202E-2</v>
      </c>
    </row>
    <row r="31" spans="1:3" ht="14.25" customHeight="1" x14ac:dyDescent="0.2">
      <c r="B31" s="25" t="s">
        <v>10</v>
      </c>
      <c r="C31" s="99">
        <v>7.9440757172969098E-2</v>
      </c>
    </row>
    <row r="32" spans="1:3" ht="14.25" customHeight="1" x14ac:dyDescent="0.2">
      <c r="B32" s="25" t="s">
        <v>11</v>
      </c>
      <c r="C32" s="99">
        <v>0.63617079927827702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32.416897502547101</v>
      </c>
    </row>
    <row r="38" spans="1:5" ht="15" customHeight="1" x14ac:dyDescent="0.2">
      <c r="B38" s="11" t="s">
        <v>35</v>
      </c>
      <c r="C38" s="43">
        <v>62.182780398053403</v>
      </c>
      <c r="D38" s="12"/>
      <c r="E38" s="13"/>
    </row>
    <row r="39" spans="1:5" ht="15" customHeight="1" x14ac:dyDescent="0.2">
      <c r="B39" s="11" t="s">
        <v>61</v>
      </c>
      <c r="C39" s="43">
        <v>84.622621053808203</v>
      </c>
      <c r="D39" s="12"/>
      <c r="E39" s="12"/>
    </row>
    <row r="40" spans="1:5" ht="15" customHeight="1" x14ac:dyDescent="0.2">
      <c r="B40" s="11" t="s">
        <v>36</v>
      </c>
      <c r="C40" s="100">
        <v>6.61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24.184323089999999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2.23579E-2</v>
      </c>
      <c r="D45" s="12"/>
    </row>
    <row r="46" spans="1:5" ht="15.75" customHeight="1" x14ac:dyDescent="0.2">
      <c r="B46" s="11" t="s">
        <v>51</v>
      </c>
      <c r="C46" s="45">
        <v>0.1166238</v>
      </c>
      <c r="D46" s="12"/>
    </row>
    <row r="47" spans="1:5" ht="15.75" customHeight="1" x14ac:dyDescent="0.2">
      <c r="B47" s="11" t="s">
        <v>59</v>
      </c>
      <c r="C47" s="45">
        <v>0.21971209999999999</v>
      </c>
      <c r="D47" s="12"/>
      <c r="E47" s="13"/>
    </row>
    <row r="48" spans="1:5" ht="15" customHeight="1" x14ac:dyDescent="0.2">
      <c r="B48" s="11" t="s">
        <v>58</v>
      </c>
      <c r="C48" s="46">
        <v>0.64130619999999994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0.44132399999999999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0.14607059</v>
      </c>
    </row>
    <row r="63" spans="1:4" ht="15.75" customHeight="1" x14ac:dyDescent="0.2">
      <c r="A63" s="4"/>
    </row>
  </sheetData>
  <sheetProtection algorithmName="SHA-512" hashValue="CBPqPsiuIvirc0g0WJUvwJCDtjFTzqmEP+SlWo+RSrSxtwbSxzeqN3q8+S4NqwTxVAn6yzwBdU8Ku4VUrwYFaw==" saltValue="Omk8rsHM/JHCSk0C5TFL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0.67616769893064399</v>
      </c>
      <c r="C2" s="98">
        <v>0.95</v>
      </c>
      <c r="D2" s="56">
        <v>34.501397074255429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47.355822967277753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45.537074135700493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0.19737964912578659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0.20952880774398799</v>
      </c>
      <c r="C10" s="98">
        <v>0.95</v>
      </c>
      <c r="D10" s="56">
        <v>15.01507229777283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0.20952880774398799</v>
      </c>
      <c r="C11" s="98">
        <v>0.95</v>
      </c>
      <c r="D11" s="56">
        <v>15.01507229777283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0.20952880774398799</v>
      </c>
      <c r="C12" s="98">
        <v>0.95</v>
      </c>
      <c r="D12" s="56">
        <v>15.01507229777283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0.20952880774398799</v>
      </c>
      <c r="C13" s="98">
        <v>0.95</v>
      </c>
      <c r="D13" s="56">
        <v>15.01507229777283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0.20952880774398799</v>
      </c>
      <c r="C14" s="98">
        <v>0.95</v>
      </c>
      <c r="D14" s="56">
        <v>15.01507229777283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0.20952880774398799</v>
      </c>
      <c r="C15" s="98">
        <v>0.95</v>
      </c>
      <c r="D15" s="56">
        <v>15.01507229777283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0.21765422515374999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0.69226196289062503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0.62</v>
      </c>
      <c r="C18" s="98">
        <v>0.95</v>
      </c>
      <c r="D18" s="56">
        <v>1.160813804607514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1.160813804607514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0.79832420350000011</v>
      </c>
      <c r="C21" s="98">
        <v>0.95</v>
      </c>
      <c r="D21" s="56">
        <v>1.6155396039007119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25.571599410358289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4.9100556870350216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0.20179959383652701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0.16341938227497099</v>
      </c>
      <c r="C27" s="98">
        <v>0.95</v>
      </c>
      <c r="D27" s="56">
        <v>21.725060175997658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0.16973517699445101</v>
      </c>
      <c r="C29" s="98">
        <v>0.95</v>
      </c>
      <c r="D29" s="56">
        <v>59.948870706228909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1.2819039793957061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1.9946767090000001E-2</v>
      </c>
      <c r="C32" s="98">
        <v>0.95</v>
      </c>
      <c r="D32" s="56">
        <v>0.40073342145631469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0.1875018883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0.621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0.13757796289999999</v>
      </c>
      <c r="C38" s="98">
        <v>0.95</v>
      </c>
      <c r="D38" s="56">
        <v>7.1322114997143746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4.69514405590154E-2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pKQR2mJHuBkHsVGh62yM5X6Bx+OzGwaHwpSMR+VYmE3TBuRkqhItGtu7gGBwloxPMB5KGnAOD6Zz4DNWbV2Okw==" saltValue="4XKHtn2w8EU0UCN4sTk4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DbqznGWAhmjUq5ncwYWm7ODGQsSqrBnD+OeSlkttTK8EH8hVePgtKWxcOGq8oPVR8GoETGPQtaXjz7l5NBTyA==" saltValue="HjRLx89LK9R4HeBFYWitE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ZWVknw7oZK4D8YwSTlXwi52tSskqqzXergbHG6BNlHFVcRnz5l0m8Q695aUWUVlRK/VHt7PMVguxssKVyJ4uw==" saltValue="nuXg7xu9mHOMohHqE1nh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">
      <c r="A4" s="3" t="s">
        <v>207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sheetProtection algorithmName="SHA-512" hashValue="Xat50f3diL8GeW4l9hJyExojgPCJ40XT4WtTepTiYFm3nxlAknKjRzSZYUrAbbt6vlwyGQCc2H433901Kbxw3Q==" saltValue="fTQCAMHIs6LuQQntJZci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0.50700000000000001</v>
      </c>
      <c r="E10" s="60">
        <f>IF(ISBLANK(comm_deliv), frac_children_health_facility,1)</f>
        <v>0.50700000000000001</v>
      </c>
      <c r="F10" s="60">
        <f>IF(ISBLANK(comm_deliv), frac_children_health_facility,1)</f>
        <v>0.50700000000000001</v>
      </c>
      <c r="G10" s="60">
        <f>IF(ISBLANK(comm_deliv), frac_children_health_facility,1)</f>
        <v>0.50700000000000001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0.78099999999999992</v>
      </c>
      <c r="I18" s="60">
        <f>frac_PW_health_facility</f>
        <v>0.78099999999999992</v>
      </c>
      <c r="J18" s="60">
        <f>frac_PW_health_facility</f>
        <v>0.78099999999999992</v>
      </c>
      <c r="K18" s="60">
        <f>frac_PW_health_facility</f>
        <v>0.78099999999999992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0.628</v>
      </c>
      <c r="M24" s="60">
        <f>famplan_unmet_need</f>
        <v>0.628</v>
      </c>
      <c r="N24" s="60">
        <f>famplan_unmet_need</f>
        <v>0.628</v>
      </c>
      <c r="O24" s="60">
        <f>famplan_unmet_need</f>
        <v>0.628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0.49250037821645715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0.21107159066419592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0.1516267291631698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0.14480130195617696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87SYlqkyIivFSwQMwYZWYH2u2V6ccypae9dTWt3hVulah+qbXSdoWo5QigH0EtFpOg+kzkq2JJb7LI36FNT1Q==" saltValue="LjnlUK5JRbelC5WeQFKo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P4cQVByLAO4oKV+PfqEf/M0LlSjbZXfoIz4T5OTivpOUdXFZGuZ7tZ5PCa8IEly45qUZrAMoTDpt20FW2CQrhw==" saltValue="uKOTWUdrNxa4Sza2gRmX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A8A9acNLTtR9P10ZoTb3DnUg6ZPmkFG1bx17kT+xyW0ofSXpLa+drBJ8SzFWv2JE3lpkEtJbSvL72bcy1nP7qg==" saltValue="rXfIPKAY7OWb0jkZ1BkJ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siQkuJMj/Av1EEvt93tF1uLnZ5Nasl7L6TMyH0zUyke4HMPLiNAuJYOANe9LxDxbsAs9sTFbMSEq9uA4Tbzcw==" saltValue="EVQ6OWqavv8iVa/Oo4CcO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sN2Hc7xjU64Zgq4UZQTufbXGKoc2dpTESO1J+QO63yJfaZxhoji1CbpKdp4mXlWZdBBLa3GIGEL7ls6LcugIRg==" saltValue="ToP4XnGa3To75CrorOAlT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NqqDdlacBGk8MOCXYoO5Q4it8aA0s/bv9U7uhg+i7XaDZ7cECZwEUb+R3ZDhSTC7nuPGP7xnEdABsjHoIeeDw==" saltValue="FmappheS41cfvUpk3rehY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7">
        <f t="shared" ref="G2:G11" si="0">C2+D2+E2+F2</f>
        <v>1259000</v>
      </c>
      <c r="H2" s="17">
        <f t="shared" ref="H2:H11" si="1">(B2 + stillbirth*B2/(1000-stillbirth))/(1-abortion)</f>
        <v>198209.91070187232</v>
      </c>
      <c r="I2" s="17">
        <f t="shared" ref="I2:I11" si="2">G2-H2</f>
        <v>1060790.0892981277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172665.00279999999</v>
      </c>
      <c r="C3" s="50">
        <v>286000</v>
      </c>
      <c r="D3" s="50">
        <v>447000</v>
      </c>
      <c r="E3" s="50">
        <v>325000</v>
      </c>
      <c r="F3" s="50">
        <v>237000</v>
      </c>
      <c r="G3" s="17">
        <f t="shared" si="0"/>
        <v>1295000</v>
      </c>
      <c r="H3" s="17">
        <f t="shared" si="1"/>
        <v>201073.04596280024</v>
      </c>
      <c r="I3" s="17">
        <f t="shared" si="2"/>
        <v>1093926.9540371997</v>
      </c>
    </row>
    <row r="4" spans="1:9" ht="15.75" customHeight="1" x14ac:dyDescent="0.2">
      <c r="A4" s="5">
        <f t="shared" si="3"/>
        <v>2023</v>
      </c>
      <c r="B4" s="49">
        <v>175099.26240000001</v>
      </c>
      <c r="C4" s="50">
        <v>292000</v>
      </c>
      <c r="D4" s="50">
        <v>463000</v>
      </c>
      <c r="E4" s="50">
        <v>332000</v>
      </c>
      <c r="F4" s="50">
        <v>244000</v>
      </c>
      <c r="G4" s="17">
        <f t="shared" si="0"/>
        <v>1331000</v>
      </c>
      <c r="H4" s="17">
        <f t="shared" si="1"/>
        <v>203907.80682631547</v>
      </c>
      <c r="I4" s="17">
        <f t="shared" si="2"/>
        <v>1127092.1931736846</v>
      </c>
    </row>
    <row r="5" spans="1:9" ht="15.75" customHeight="1" x14ac:dyDescent="0.2">
      <c r="A5" s="5">
        <f t="shared" si="3"/>
        <v>2024</v>
      </c>
      <c r="B5" s="49">
        <v>177538.6624</v>
      </c>
      <c r="C5" s="50">
        <v>298000</v>
      </c>
      <c r="D5" s="50">
        <v>480000</v>
      </c>
      <c r="E5" s="50">
        <v>340000</v>
      </c>
      <c r="F5" s="50">
        <v>252000</v>
      </c>
      <c r="G5" s="17">
        <f t="shared" si="0"/>
        <v>1370000</v>
      </c>
      <c r="H5" s="17">
        <f t="shared" si="1"/>
        <v>206748.5538240716</v>
      </c>
      <c r="I5" s="17">
        <f t="shared" si="2"/>
        <v>1163251.4461759285</v>
      </c>
    </row>
    <row r="6" spans="1:9" ht="15.75" customHeight="1" x14ac:dyDescent="0.2">
      <c r="A6" s="5">
        <f t="shared" si="3"/>
        <v>2025</v>
      </c>
      <c r="B6" s="49">
        <v>179948.99</v>
      </c>
      <c r="C6" s="50">
        <v>304000</v>
      </c>
      <c r="D6" s="50">
        <v>495000</v>
      </c>
      <c r="E6" s="50">
        <v>348000</v>
      </c>
      <c r="F6" s="50">
        <v>260000</v>
      </c>
      <c r="G6" s="17">
        <f t="shared" si="0"/>
        <v>1407000</v>
      </c>
      <c r="H6" s="17">
        <f t="shared" si="1"/>
        <v>209555.44522905181</v>
      </c>
      <c r="I6" s="17">
        <f t="shared" si="2"/>
        <v>1197444.5547709481</v>
      </c>
    </row>
    <row r="7" spans="1:9" ht="15.75" customHeight="1" x14ac:dyDescent="0.2">
      <c r="A7" s="5">
        <f t="shared" si="3"/>
        <v>2026</v>
      </c>
      <c r="B7" s="49">
        <v>182367.3542</v>
      </c>
      <c r="C7" s="50">
        <v>309000</v>
      </c>
      <c r="D7" s="50">
        <v>510000</v>
      </c>
      <c r="E7" s="50">
        <v>357000</v>
      </c>
      <c r="F7" s="50">
        <v>268000</v>
      </c>
      <c r="G7" s="17">
        <f t="shared" si="0"/>
        <v>1444000</v>
      </c>
      <c r="H7" s="17">
        <f t="shared" si="1"/>
        <v>212371.69547117321</v>
      </c>
      <c r="I7" s="17">
        <f t="shared" si="2"/>
        <v>1231628.3045288268</v>
      </c>
    </row>
    <row r="8" spans="1:9" ht="15.75" customHeight="1" x14ac:dyDescent="0.2">
      <c r="A8" s="5">
        <f t="shared" si="3"/>
        <v>2027</v>
      </c>
      <c r="B8" s="49">
        <v>184752.33960000001</v>
      </c>
      <c r="C8" s="50">
        <v>314000</v>
      </c>
      <c r="D8" s="50">
        <v>525000</v>
      </c>
      <c r="E8" s="50">
        <v>367000</v>
      </c>
      <c r="F8" s="50">
        <v>277000</v>
      </c>
      <c r="G8" s="17">
        <f t="shared" si="0"/>
        <v>1483000</v>
      </c>
      <c r="H8" s="17">
        <f t="shared" si="1"/>
        <v>215149.07520173903</v>
      </c>
      <c r="I8" s="17">
        <f t="shared" si="2"/>
        <v>1267850.9247982609</v>
      </c>
    </row>
    <row r="9" spans="1:9" ht="15.75" customHeight="1" x14ac:dyDescent="0.2">
      <c r="A9" s="5">
        <f t="shared" si="3"/>
        <v>2028</v>
      </c>
      <c r="B9" s="49">
        <v>187101.9374</v>
      </c>
      <c r="C9" s="50">
        <v>319000</v>
      </c>
      <c r="D9" s="50">
        <v>540000</v>
      </c>
      <c r="E9" s="50">
        <v>378000</v>
      </c>
      <c r="F9" s="50">
        <v>284000</v>
      </c>
      <c r="G9" s="17">
        <f t="shared" si="0"/>
        <v>1521000</v>
      </c>
      <c r="H9" s="17">
        <f t="shared" si="1"/>
        <v>217885.24511904837</v>
      </c>
      <c r="I9" s="17">
        <f t="shared" si="2"/>
        <v>1303114.7548809517</v>
      </c>
    </row>
    <row r="10" spans="1:9" ht="15.75" customHeight="1" x14ac:dyDescent="0.2">
      <c r="A10" s="5">
        <f t="shared" si="3"/>
        <v>2029</v>
      </c>
      <c r="B10" s="49">
        <v>189414.13879999999</v>
      </c>
      <c r="C10" s="50">
        <v>325000</v>
      </c>
      <c r="D10" s="50">
        <v>552000</v>
      </c>
      <c r="E10" s="50">
        <v>391000</v>
      </c>
      <c r="F10" s="50">
        <v>292000</v>
      </c>
      <c r="G10" s="17">
        <f t="shared" si="0"/>
        <v>1560000</v>
      </c>
      <c r="H10" s="17">
        <f t="shared" si="1"/>
        <v>220577.86592140037</v>
      </c>
      <c r="I10" s="17">
        <f t="shared" si="2"/>
        <v>1339422.1340785995</v>
      </c>
    </row>
    <row r="11" spans="1:9" ht="15.75" customHeight="1" x14ac:dyDescent="0.2">
      <c r="A11" s="5">
        <f t="shared" si="3"/>
        <v>2030</v>
      </c>
      <c r="B11" s="49">
        <v>191686.935</v>
      </c>
      <c r="C11" s="50">
        <v>330000</v>
      </c>
      <c r="D11" s="50">
        <v>566000</v>
      </c>
      <c r="E11" s="50">
        <v>405000</v>
      </c>
      <c r="F11" s="50">
        <v>299000</v>
      </c>
      <c r="G11" s="17">
        <f t="shared" si="0"/>
        <v>1600000</v>
      </c>
      <c r="H11" s="17">
        <f t="shared" si="1"/>
        <v>223224.59830709422</v>
      </c>
      <c r="I11" s="17">
        <f t="shared" si="2"/>
        <v>1376775.4016929057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8zxeGJ5ShktNX54ybW3gf8OAEgvixD3kRtC6ZSE5e38PBvJnYvoWIDVsabGgOvUvZObjQdLlXHWEy9nCX5rxPg==" saltValue="EjEaaWwAmhepRp3l5ptqw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U0LcUPfYQ8k4y7Y+dl4tF1wIT/8IUsbnIKnuzXXGv4GaVQXN1Ufz7jobFS2wBtAXEpX5/9NShwUjfMXV3fLobA==" saltValue="sYJBBemV8rCoBP+Vob8o8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FUE7clLGkBbLE3VZyBMkAB0vAGRheoGD6UJIjJTAEP4YaogkkVOagr/3RjntwdqJHLGJLpdhm2cWsdqtCJcZfA==" saltValue="zSIGfTXkjpa0rNwzMH4h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ZAZ/E4qckjTRr/QkBGJGDmnqWJiN19Mnz+kWG0Kq873bwV0E+SzbLKNimOSrglWXZxltazZUCRhqnhvZbtgWgQ==" saltValue="ehdSp19kgzApNuKhDHfD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w7Zm3yV9LnRxi9z/HnGak7Prchjve3Ms/Tw4yjzHBF6zU7Ql//l7TXZpa0sSqbdI6Pv6w1J+UZp3xgfIVYPV5A==" saltValue="L2u9QYpDk8VntmXGKEDrf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zThJkBwx2RrUgQTOihDWFS22T12XkpCBnJkEOWWgR0mxgURFeEBdZIUgB82id48anoAj5HJUnMAYjnb01pm9Q==" saltValue="SyTPtsGK9ELpApUvVEP/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HVtoBuRRqIuTTJBWiN5Vo3uT+mDnr3O08JaAylbZ9u9V1hZjqpFT9YmwQDkIMG2xGK34sWPbTsIvzeDgDVjhpQ==" saltValue="rlPPMrRnMDlQ/L/RY5aa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GGWpAvtUeFpthdcj9S0oI1rxY3BUw/ANP2qySVGqhL41YU+HNQJTBkIPpeZ0eesspdUq769wxDD3oYfxHMpdAg==" saltValue="UgCd0d5yybIYQ700Ov74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now+g6e/AMCFE+DHUF3Hxbb4BpeYivbJOQ5GcXG+XI3SSyytzqgeBr0k9MbJE9y978bpzbwmObTbLFkIjUA4sQ==" saltValue="1yuB1tYnZj7xgZCR1bcr9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8WwwTILpefbE8rtGixEi+vsCfi+sNq4dCaIW3nVCmCAZlfCtpF2FG8Hmb9Fq1fuQSyPnzadSQl8FYju9Wl3VOg==" saltValue="JfXaAIsF8WLNC9i9xO/NS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3.7266381809530221E-3</v>
      </c>
    </row>
    <row r="4" spans="1:8" ht="15.75" customHeight="1" x14ac:dyDescent="0.2">
      <c r="B4" s="19" t="s">
        <v>97</v>
      </c>
      <c r="C4" s="101">
        <v>0.195706331436307</v>
      </c>
    </row>
    <row r="5" spans="1:8" ht="15.75" customHeight="1" x14ac:dyDescent="0.2">
      <c r="B5" s="19" t="s">
        <v>95</v>
      </c>
      <c r="C5" s="101">
        <v>6.5721135415244603E-2</v>
      </c>
    </row>
    <row r="6" spans="1:8" ht="15.75" customHeight="1" x14ac:dyDescent="0.2">
      <c r="B6" s="19" t="s">
        <v>91</v>
      </c>
      <c r="C6" s="101">
        <v>0.27883164309684211</v>
      </c>
    </row>
    <row r="7" spans="1:8" ht="15.75" customHeight="1" x14ac:dyDescent="0.2">
      <c r="B7" s="19" t="s">
        <v>96</v>
      </c>
      <c r="C7" s="101">
        <v>0.2847147321761721</v>
      </c>
    </row>
    <row r="8" spans="1:8" ht="15.75" customHeight="1" x14ac:dyDescent="0.2">
      <c r="B8" s="19" t="s">
        <v>98</v>
      </c>
      <c r="C8" s="101">
        <v>4.8816202717355522E-3</v>
      </c>
    </row>
    <row r="9" spans="1:8" ht="15.75" customHeight="1" x14ac:dyDescent="0.2">
      <c r="B9" s="19" t="s">
        <v>92</v>
      </c>
      <c r="C9" s="101">
        <v>8.9211207629896011E-2</v>
      </c>
    </row>
    <row r="10" spans="1:8" ht="15.75" customHeight="1" x14ac:dyDescent="0.2">
      <c r="B10" s="19" t="s">
        <v>94</v>
      </c>
      <c r="C10" s="101">
        <v>7.7206691792849585E-2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0.105455136899578</v>
      </c>
      <c r="D14" s="55">
        <v>0.105455136899578</v>
      </c>
      <c r="E14" s="55">
        <v>0.105455136899578</v>
      </c>
      <c r="F14" s="55">
        <v>0.105455136899578</v>
      </c>
    </row>
    <row r="15" spans="1:8" ht="15.75" customHeight="1" x14ac:dyDescent="0.2">
      <c r="B15" s="19" t="s">
        <v>102</v>
      </c>
      <c r="C15" s="101">
        <v>0.1598715239968552</v>
      </c>
      <c r="D15" s="101">
        <v>0.1598715239968552</v>
      </c>
      <c r="E15" s="101">
        <v>0.1598715239968552</v>
      </c>
      <c r="F15" s="101">
        <v>0.1598715239968552</v>
      </c>
    </row>
    <row r="16" spans="1:8" ht="15.75" customHeight="1" x14ac:dyDescent="0.2">
      <c r="B16" s="19" t="s">
        <v>2</v>
      </c>
      <c r="C16" s="101">
        <v>3.7692165382619713E-2</v>
      </c>
      <c r="D16" s="101">
        <v>3.7692165382619713E-2</v>
      </c>
      <c r="E16" s="101">
        <v>3.7692165382619713E-2</v>
      </c>
      <c r="F16" s="101">
        <v>3.7692165382619713E-2</v>
      </c>
    </row>
    <row r="17" spans="1:8" ht="15.75" customHeight="1" x14ac:dyDescent="0.2">
      <c r="B17" s="19" t="s">
        <v>90</v>
      </c>
      <c r="C17" s="101">
        <v>0.2002362364022007</v>
      </c>
      <c r="D17" s="101">
        <v>0.2002362364022007</v>
      </c>
      <c r="E17" s="101">
        <v>0.2002362364022007</v>
      </c>
      <c r="F17" s="101">
        <v>0.2002362364022007</v>
      </c>
    </row>
    <row r="18" spans="1:8" ht="15.75" customHeight="1" x14ac:dyDescent="0.2">
      <c r="B18" s="19" t="s">
        <v>3</v>
      </c>
      <c r="C18" s="101">
        <v>0.1321696713564908</v>
      </c>
      <c r="D18" s="101">
        <v>0.1321696713564908</v>
      </c>
      <c r="E18" s="101">
        <v>0.1321696713564908</v>
      </c>
      <c r="F18" s="101">
        <v>0.1321696713564908</v>
      </c>
    </row>
    <row r="19" spans="1:8" ht="15.75" customHeight="1" x14ac:dyDescent="0.2">
      <c r="B19" s="19" t="s">
        <v>101</v>
      </c>
      <c r="C19" s="101">
        <v>1.9269409783102862E-2</v>
      </c>
      <c r="D19" s="101">
        <v>1.9269409783102862E-2</v>
      </c>
      <c r="E19" s="101">
        <v>1.9269409783102862E-2</v>
      </c>
      <c r="F19" s="101">
        <v>1.9269409783102862E-2</v>
      </c>
    </row>
    <row r="20" spans="1:8" ht="15.75" customHeight="1" x14ac:dyDescent="0.2">
      <c r="B20" s="19" t="s">
        <v>79</v>
      </c>
      <c r="C20" s="101">
        <v>1.5397143387095221E-2</v>
      </c>
      <c r="D20" s="101">
        <v>1.5397143387095221E-2</v>
      </c>
      <c r="E20" s="101">
        <v>1.5397143387095221E-2</v>
      </c>
      <c r="F20" s="101">
        <v>1.5397143387095221E-2</v>
      </c>
    </row>
    <row r="21" spans="1:8" ht="15.75" customHeight="1" x14ac:dyDescent="0.2">
      <c r="B21" s="19" t="s">
        <v>88</v>
      </c>
      <c r="C21" s="101">
        <v>8.3373083921782151E-2</v>
      </c>
      <c r="D21" s="101">
        <v>8.3373083921782151E-2</v>
      </c>
      <c r="E21" s="101">
        <v>8.3373083921782151E-2</v>
      </c>
      <c r="F21" s="101">
        <v>8.3373083921782151E-2</v>
      </c>
    </row>
    <row r="22" spans="1:8" ht="15.75" customHeight="1" x14ac:dyDescent="0.2">
      <c r="B22" s="19" t="s">
        <v>99</v>
      </c>
      <c r="C22" s="101">
        <v>0.2465356288702753</v>
      </c>
      <c r="D22" s="101">
        <v>0.2465356288702753</v>
      </c>
      <c r="E22" s="101">
        <v>0.2465356288702753</v>
      </c>
      <c r="F22" s="101">
        <v>0.2465356288702753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8.7635818000000004E-2</v>
      </c>
    </row>
    <row r="27" spans="1:8" ht="15.75" customHeight="1" x14ac:dyDescent="0.2">
      <c r="B27" s="19" t="s">
        <v>89</v>
      </c>
      <c r="C27" s="101">
        <v>8.6621349999999996E-3</v>
      </c>
    </row>
    <row r="28" spans="1:8" ht="15.75" customHeight="1" x14ac:dyDescent="0.2">
      <c r="B28" s="19" t="s">
        <v>103</v>
      </c>
      <c r="C28" s="101">
        <v>0.15441808500000001</v>
      </c>
    </row>
    <row r="29" spans="1:8" ht="15.75" customHeight="1" x14ac:dyDescent="0.2">
      <c r="B29" s="19" t="s">
        <v>86</v>
      </c>
      <c r="C29" s="101">
        <v>0.167759189</v>
      </c>
    </row>
    <row r="30" spans="1:8" ht="15.75" customHeight="1" x14ac:dyDescent="0.2">
      <c r="B30" s="19" t="s">
        <v>4</v>
      </c>
      <c r="C30" s="101">
        <v>0.10583751800000001</v>
      </c>
    </row>
    <row r="31" spans="1:8" ht="15.75" customHeight="1" x14ac:dyDescent="0.2">
      <c r="B31" s="19" t="s">
        <v>80</v>
      </c>
      <c r="C31" s="101">
        <v>0.109709026</v>
      </c>
    </row>
    <row r="32" spans="1:8" ht="15.75" customHeight="1" x14ac:dyDescent="0.2">
      <c r="B32" s="19" t="s">
        <v>85</v>
      </c>
      <c r="C32" s="101">
        <v>1.8596574000000001E-2</v>
      </c>
    </row>
    <row r="33" spans="2:3" ht="15.75" customHeight="1" x14ac:dyDescent="0.2">
      <c r="B33" s="19" t="s">
        <v>100</v>
      </c>
      <c r="C33" s="101">
        <v>8.3747772999999998E-2</v>
      </c>
    </row>
    <row r="34" spans="2:3" ht="15.75" customHeight="1" x14ac:dyDescent="0.2">
      <c r="B34" s="19" t="s">
        <v>87</v>
      </c>
      <c r="C34" s="101">
        <v>0.26363388300000001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Velro0xKL0woiyyBW7T/4Z28D56ydIcgnBQLmq85VZHgGf8JCooOGQu90N8zLbbfnNEwzXg5yrhOh3Ntn2kXKg==" saltValue="odMMF8T7KP7nMJgHiLmTA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">
      <c r="B4" s="5" t="s">
        <v>110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">
      <c r="B5" s="5" t="s">
        <v>106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">
      <c r="B10" s="5" t="s">
        <v>107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">
      <c r="B11" s="5" t="s">
        <v>119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0.82655271499999994</v>
      </c>
      <c r="D14" s="54">
        <v>0.80329964035300006</v>
      </c>
      <c r="E14" s="54">
        <v>0.80329964035300006</v>
      </c>
      <c r="F14" s="54">
        <v>0.753420550957</v>
      </c>
      <c r="G14" s="54">
        <v>0.753420550957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0.36477755039465998</v>
      </c>
      <c r="D15" s="52">
        <f t="shared" si="0"/>
        <v>0.35451541047914742</v>
      </c>
      <c r="E15" s="52">
        <f t="shared" si="0"/>
        <v>0.35451541047914742</v>
      </c>
      <c r="F15" s="52">
        <f t="shared" si="0"/>
        <v>0.33250257123054705</v>
      </c>
      <c r="G15" s="52">
        <f t="shared" si="0"/>
        <v>0.33250257123054705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hgSYDcCxBBtIz5/T7CfCowMPeORPwy+T/RQ5Uoydo7xB+SqcDSG5cy1GkralJSNKkoKVYrTikVZuoxWgyI2yKg==" saltValue="H4pStH3oOwdOEY3lHaBK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">
      <c r="B5" s="3" t="s">
        <v>125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kG519F23Dm2z+riM8A+zwjgXCqK+1nQ1jGuUd/ZOkeif6wynCKJ3HUos6jaG6/xnxKi9C1gw7eVt1PkFZq0drA==" saltValue="5YfkJr6jvKmW0fp/JGAza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3FACog0lMDLge1l570GtqRmBMHm+rt+i94moLZAGBi24/VaoO7xOgDStc2YeLBUtycHwIW+KYuyPshDxsFzpA==" saltValue="rEcP+OlpcgTGzbdCRxb2D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FaJidLg4bjqEuhUwqiisjw7fEtQMumdf/oKavhoVKwMEgA1ZnaxH8kegA5++OSaYrlgZgX95FyEw4BnZ5CivMQ==" saltValue="V4c0Y/pTM4eKy7iuU5nX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IGKWbH3Se66OyM9P9AX8ApA3jysQYXVmNVhKuhuP7DRXG7Ep161RPpL68JpRsK4e0FlbVzcEi6KFvwbqlRuuLQ==" saltValue="jdv7SdVawmQP4gmm0qb6F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91zWVFM7HsWKQrJdzDID1FBGYpeagzMpyLaXV+rtWw274dh3hUfr8yMLEanp1TYBeD3SABMyMF1wKYcP7r/QPw==" saltValue="i/qAbEmzte68IBVVdLDg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2023-01-25T11:39:02Z</dcterms:modified>
</cp:coreProperties>
</file>