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0846208F-5EB3-4F61-82B7-20CD61C0862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I39" i="2" s="1"/>
  <c r="G39" i="2"/>
  <c r="I38" i="2"/>
  <c r="H38" i="2"/>
  <c r="G38" i="2"/>
  <c r="H11" i="2"/>
  <c r="G11" i="2"/>
  <c r="H10" i="2"/>
  <c r="G10" i="2"/>
  <c r="H9" i="2"/>
  <c r="G9" i="2"/>
  <c r="H8" i="2"/>
  <c r="G8" i="2"/>
  <c r="I8" i="2" s="1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1" i="2" s="1"/>
  <c r="C33" i="1"/>
  <c r="C20" i="1"/>
  <c r="I6" i="2" l="1"/>
  <c r="I7" i="2"/>
  <c r="I9" i="2"/>
  <c r="I2" i="2"/>
  <c r="I10" i="2"/>
  <c r="I3" i="2"/>
  <c r="I11" i="2"/>
  <c r="I4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20" i="2"/>
  <c r="A39" i="2"/>
  <c r="A18" i="2"/>
  <c r="A26" i="2"/>
  <c r="A34" i="2"/>
  <c r="A19" i="2"/>
  <c r="A27" i="2"/>
  <c r="A35" i="2"/>
  <c r="A12" i="2"/>
  <c r="A28" i="2"/>
  <c r="A36" i="2"/>
  <c r="D58" i="20"/>
  <c r="A14" i="2"/>
  <c r="A22" i="2"/>
  <c r="A30" i="2"/>
  <c r="A38" i="2"/>
  <c r="A40" i="2"/>
  <c r="A13" i="2"/>
  <c r="A21" i="2"/>
  <c r="A29" i="2"/>
  <c r="A37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<sst xmlns="http://schemas.openxmlformats.org/spreadsheetml/2006/main" count="2092" uniqueCount="341">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</sst>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746884.828125</v>
      </c>
    </row>
    <row r="8" spans="1:3" ht="15" customHeight="1" x14ac:dyDescent="0.2">
      <c r="B8" s="5" t="s">
        <v>44</v>
      </c>
      <c r="C8" s="44">
        <v>0.40899999999999997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0.68451698300000008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0.73599999999999999</v>
      </c>
    </row>
    <row r="13" spans="1:3" ht="15" customHeight="1" x14ac:dyDescent="0.2">
      <c r="B13" s="5" t="s">
        <v>62</v>
      </c>
      <c r="C13" s="45">
        <v>0.70400000000000007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1.2699999999999999E-2</v>
      </c>
    </row>
    <row r="24" spans="1:3" ht="15" customHeight="1" x14ac:dyDescent="0.2">
      <c r="B24" s="15" t="s">
        <v>46</v>
      </c>
      <c r="C24" s="45">
        <v>0.32469999999999999</v>
      </c>
    </row>
    <row r="25" spans="1:3" ht="15" customHeight="1" x14ac:dyDescent="0.2">
      <c r="B25" s="15" t="s">
        <v>47</v>
      </c>
      <c r="C25" s="45">
        <v>0.53369999999999995</v>
      </c>
    </row>
    <row r="26" spans="1:3" ht="15" customHeight="1" x14ac:dyDescent="0.2">
      <c r="B26" s="15" t="s">
        <v>48</v>
      </c>
      <c r="C26" s="45">
        <v>0.12889999999999999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0.24765214499010299</v>
      </c>
    </row>
    <row r="30" spans="1:3" ht="14.25" customHeight="1" x14ac:dyDescent="0.2">
      <c r="B30" s="25" t="s">
        <v>63</v>
      </c>
      <c r="C30" s="99">
        <v>3.6736298558651202E-2</v>
      </c>
    </row>
    <row r="31" spans="1:3" ht="14.25" customHeight="1" x14ac:dyDescent="0.2">
      <c r="B31" s="25" t="s">
        <v>10</v>
      </c>
      <c r="C31" s="99">
        <v>7.9440757172969098E-2</v>
      </c>
    </row>
    <row r="32" spans="1:3" ht="14.25" customHeight="1" x14ac:dyDescent="0.2">
      <c r="B32" s="25" t="s">
        <v>11</v>
      </c>
      <c r="C32" s="99">
        <v>0.63617079927827702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32.416897502547101</v>
      </c>
    </row>
    <row r="38" spans="1:5" ht="15" customHeight="1" x14ac:dyDescent="0.2">
      <c r="B38" s="11" t="s">
        <v>35</v>
      </c>
      <c r="C38" s="43">
        <v>62.182780398053403</v>
      </c>
      <c r="D38" s="12"/>
      <c r="E38" s="13"/>
    </row>
    <row r="39" spans="1:5" ht="15" customHeight="1" x14ac:dyDescent="0.2">
      <c r="B39" s="11" t="s">
        <v>61</v>
      </c>
      <c r="C39" s="43">
        <v>84.622621053808203</v>
      </c>
      <c r="D39" s="12"/>
      <c r="E39" s="12"/>
    </row>
    <row r="40" spans="1:5" ht="15" customHeight="1" x14ac:dyDescent="0.2">
      <c r="B40" s="11" t="s">
        <v>36</v>
      </c>
      <c r="C40" s="100">
        <v>6.61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24.184323089999999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2.23579E-2</v>
      </c>
      <c r="D45" s="12"/>
    </row>
    <row r="46" spans="1:5" ht="15.75" customHeight="1" x14ac:dyDescent="0.2">
      <c r="B46" s="11" t="s">
        <v>51</v>
      </c>
      <c r="C46" s="45">
        <v>0.1166238</v>
      </c>
      <c r="D46" s="12"/>
    </row>
    <row r="47" spans="1:5" ht="15.75" customHeight="1" x14ac:dyDescent="0.2">
      <c r="B47" s="11" t="s">
        <v>59</v>
      </c>
      <c r="C47" s="45">
        <v>0.21971209999999999</v>
      </c>
      <c r="D47" s="12"/>
      <c r="E47" s="13"/>
    </row>
    <row r="48" spans="1:5" ht="15" customHeight="1" x14ac:dyDescent="0.2">
      <c r="B48" s="11" t="s">
        <v>58</v>
      </c>
      <c r="C48" s="46">
        <v>0.64130619999999994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0.44132399999999999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0.14607059</v>
      </c>
    </row>
    <row r="63" spans="1:4" ht="15.75" customHeight="1" x14ac:dyDescent="0.2">
      <c r="A63" s="4"/>
    </row>
  </sheetData>
  <sheetProtection algorithmName="SHA-512" hashValue="YG1I5eS+IIp2Ryeo/bLjWfmdO5X4QxCNoZ29v2riGPM8faae2ApJtJfoMuNH2UShOFPhYHC2xtHFPdxbVuLurg==" saltValue="b4scSYfkejN5ab73hsXb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0.67616769893064399</v>
      </c>
      <c r="C2" s="98">
        <v>0.95</v>
      </c>
      <c r="D2" s="56">
        <v>64.29093262320508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40.020474605796252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512.5680000000001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4.8317376029256556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0.20952880774398799</v>
      </c>
      <c r="C10" s="98">
        <v>0.95</v>
      </c>
      <c r="D10" s="56">
        <v>13.152774049592161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0.20952880774398799</v>
      </c>
      <c r="C11" s="98">
        <v>0.95</v>
      </c>
      <c r="D11" s="56">
        <v>13.152774049592161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0.20952880774398799</v>
      </c>
      <c r="C12" s="98">
        <v>0.95</v>
      </c>
      <c r="D12" s="56">
        <v>13.152774049592161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0.20952880774398799</v>
      </c>
      <c r="C13" s="98">
        <v>0.95</v>
      </c>
      <c r="D13" s="56">
        <v>13.152774049592161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0.20952880774398799</v>
      </c>
      <c r="C14" s="98">
        <v>0.95</v>
      </c>
      <c r="D14" s="56">
        <v>13.152774049592161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0.20952880774398799</v>
      </c>
      <c r="C15" s="98">
        <v>0.95</v>
      </c>
      <c r="D15" s="56">
        <v>13.152774049592161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0.85953984948750384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0.69226196289062503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0.62</v>
      </c>
      <c r="C18" s="98">
        <v>0.95</v>
      </c>
      <c r="D18" s="56">
        <v>11.78698314040644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11.78698314040644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0.79832420350000011</v>
      </c>
      <c r="C21" s="98">
        <v>0.95</v>
      </c>
      <c r="D21" s="56">
        <v>58.128221470678056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22.771204442043111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4.3672092908488347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0.20179959383652701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0.16341938227497099</v>
      </c>
      <c r="C27" s="98">
        <v>0.95</v>
      </c>
      <c r="D27" s="56">
        <v>18.71344244008349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0.16973517699445101</v>
      </c>
      <c r="C29" s="98">
        <v>0.95</v>
      </c>
      <c r="D29" s="56">
        <v>127.9390120424794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2.5115655401273451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1.9946767090000001E-2</v>
      </c>
      <c r="C32" s="98">
        <v>0.95</v>
      </c>
      <c r="D32" s="56">
        <v>1.860022605358038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0.1875018883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0.621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0.13757796289999999</v>
      </c>
      <c r="C38" s="98">
        <v>0.95</v>
      </c>
      <c r="D38" s="56">
        <v>4.7268639492853088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4.69514405590154E-2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DozahNiyg/edsSGTweP2ssDL4EUxWwUUmKK5PqDqbuOOY6aBFvk+I9PlNbzr1fd91Uuu7aPb+DTIB6zQdafV9g==" saltValue="zlCv1JaPwykbAiMfRlif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1gnbKzRjMIC/+bq9faADOLV6rcFIC3tT6rw/tSpmKBOYO5TPTfaho8MUbQueJAD1h/8xv9ww4qyJthR2ksVu8w==" saltValue="mwB4C4rYM5gkrOe3yhRx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ozTJmim2+W9w7PmM09KxASTICtyXoZ9t3VeIWZcGHX00sJFeN9Q/BexyqFPSTVbLepc72hMOiVTe0ikdsxHUUA==" saltValue="vIoF6++dEkIFJH1kSpNoH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">
      <c r="A4" s="3" t="s">
        <v>207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g9KUJNpB5+/R/HIONZvsQ86lnvYHXzf07lH5MecvqUekuUTN9fXivai0EgL4+6+k12I6+T2UpBqZpKYhq8CKqw==" saltValue="ROxI1+0ZwJoEBMEQdy0b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0.73599999999999999</v>
      </c>
      <c r="E10" s="60">
        <f>IF(ISBLANK(comm_deliv), frac_children_health_facility,1)</f>
        <v>0.73599999999999999</v>
      </c>
      <c r="F10" s="60">
        <f>IF(ISBLANK(comm_deliv), frac_children_health_facility,1)</f>
        <v>0.73599999999999999</v>
      </c>
      <c r="G10" s="60">
        <f>IF(ISBLANK(comm_deliv), frac_children_health_facility,1)</f>
        <v>0.73599999999999999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0.70400000000000007</v>
      </c>
      <c r="M24" s="60">
        <f>famplan_unmet_need</f>
        <v>0.70400000000000007</v>
      </c>
      <c r="N24" s="60">
        <f>famplan_unmet_need</f>
        <v>0.70400000000000007</v>
      </c>
      <c r="O24" s="60">
        <f>famplan_unmet_need</f>
        <v>0.70400000000000007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0.18168351466012991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7.7864363425769967E-2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5.5935138914099979E-2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0.68451698299999997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xH18xJTm6/V0PV8vSABBCLqpK4LfL8c+F04sSDCttwOH/Kyd0mOIXsvjOTkV8TtCRtAzqGvOdd8A3YVJi2JJBg==" saltValue="4xJknlmffS1EFa8h2XYB2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sFXiXvg98YMOhlbsiwcNMXvxW3dp5SNUgoewhMngF2tTn3Bmk/2rTZgyXdvWFCWZN93d4Ohc7jrbjWWIQgcfvw==" saltValue="ypEps537DTG6mYjI6kufx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KF9HcMTYjdvn4U6K3Wu8qabBPEcEnSlinnudXb/qFH2rOobi1y5tMadfc+VozPbzaC/B0zcGv1rt6H7EJfDzw==" saltValue="u8HlOJucsJ8l9KKkHFbI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ItJsiNGxM8/k34KjNNj3wWilbZtfA6re9cCQQHURlwg/ySFewu4R9tUaP3yD3TS5kPw5kHtoCSjhS099Ou8gg==" saltValue="+/cbhMH/x57Gxg4nVVzaE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OVCkpRStauJNGgHRXo26Xb5u6+Nu9FqC2j7C0TANjZiS4Esnu6pcB87RGdQ1PaUnJ8pA/Ii4hHn5RDaaD9yOw==" saltValue="KYIpNB/EcEu/GR46U7OC7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tDDdgss5dAxe2uV38Gx/nXEVSplV78pH0Qt14KQMMFB+ZJULjOi+CPuYuHhrKKnTBN6jo8lm8IaHF3ascP9Dg==" saltValue="dyAuWTk8RCABzwhQ5tCF0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115445.64720000001</v>
      </c>
      <c r="C2" s="49">
        <v>274000</v>
      </c>
      <c r="D2" s="49">
        <v>527000</v>
      </c>
      <c r="E2" s="49">
        <v>566000</v>
      </c>
      <c r="F2" s="49">
        <v>515000</v>
      </c>
      <c r="G2" s="17">
        <f t="shared" ref="G2:G11" si="0">C2+D2+E2+F2</f>
        <v>1882000</v>
      </c>
      <c r="H2" s="17">
        <f t="shared" ref="H2:H11" si="1">(B2 + stillbirth*B2/(1000-stillbirth))/(1-abortion)</f>
        <v>134439.56533877761</v>
      </c>
      <c r="I2" s="17">
        <f t="shared" ref="I2:I11" si="2">G2-H2</f>
        <v>1747560.4346612224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113844.48420000001</v>
      </c>
      <c r="C3" s="50">
        <v>278000</v>
      </c>
      <c r="D3" s="50">
        <v>526000</v>
      </c>
      <c r="E3" s="50">
        <v>563000</v>
      </c>
      <c r="F3" s="50">
        <v>525000</v>
      </c>
      <c r="G3" s="17">
        <f t="shared" si="0"/>
        <v>1892000</v>
      </c>
      <c r="H3" s="17">
        <f t="shared" si="1"/>
        <v>132574.96790286381</v>
      </c>
      <c r="I3" s="17">
        <f t="shared" si="2"/>
        <v>1759425.0320971361</v>
      </c>
    </row>
    <row r="4" spans="1:9" ht="15.75" customHeight="1" x14ac:dyDescent="0.2">
      <c r="A4" s="5">
        <f t="shared" si="3"/>
        <v>2023</v>
      </c>
      <c r="B4" s="49">
        <v>112096.152</v>
      </c>
      <c r="C4" s="50">
        <v>282000</v>
      </c>
      <c r="D4" s="50">
        <v>525000</v>
      </c>
      <c r="E4" s="50">
        <v>560000</v>
      </c>
      <c r="F4" s="50">
        <v>534000</v>
      </c>
      <c r="G4" s="17">
        <f t="shared" si="0"/>
        <v>1901000</v>
      </c>
      <c r="H4" s="17">
        <f t="shared" si="1"/>
        <v>130538.987969999</v>
      </c>
      <c r="I4" s="17">
        <f t="shared" si="2"/>
        <v>1770461.012030001</v>
      </c>
    </row>
    <row r="5" spans="1:9" ht="15.75" customHeight="1" x14ac:dyDescent="0.2">
      <c r="A5" s="5">
        <f t="shared" si="3"/>
        <v>2024</v>
      </c>
      <c r="B5" s="49">
        <v>110238.72719999999</v>
      </c>
      <c r="C5" s="50">
        <v>286000</v>
      </c>
      <c r="D5" s="50">
        <v>526000</v>
      </c>
      <c r="E5" s="50">
        <v>555000</v>
      </c>
      <c r="F5" s="50">
        <v>541000</v>
      </c>
      <c r="G5" s="17">
        <f t="shared" si="0"/>
        <v>1908000</v>
      </c>
      <c r="H5" s="17">
        <f t="shared" si="1"/>
        <v>128375.96676635965</v>
      </c>
      <c r="I5" s="17">
        <f t="shared" si="2"/>
        <v>1779624.0332336402</v>
      </c>
    </row>
    <row r="6" spans="1:9" ht="15.75" customHeight="1" x14ac:dyDescent="0.2">
      <c r="A6" s="5">
        <f t="shared" si="3"/>
        <v>2025</v>
      </c>
      <c r="B6" s="49">
        <v>108306.864</v>
      </c>
      <c r="C6" s="50">
        <v>290000</v>
      </c>
      <c r="D6" s="50">
        <v>529000</v>
      </c>
      <c r="E6" s="50">
        <v>550000</v>
      </c>
      <c r="F6" s="50">
        <v>547000</v>
      </c>
      <c r="G6" s="17">
        <f t="shared" si="0"/>
        <v>1916000</v>
      </c>
      <c r="H6" s="17">
        <f t="shared" si="1"/>
        <v>126126.26004115035</v>
      </c>
      <c r="I6" s="17">
        <f t="shared" si="2"/>
        <v>1789873.7399588497</v>
      </c>
    </row>
    <row r="7" spans="1:9" ht="15.75" customHeight="1" x14ac:dyDescent="0.2">
      <c r="A7" s="5">
        <f t="shared" si="3"/>
        <v>2026</v>
      </c>
      <c r="B7" s="49">
        <v>107228.0664</v>
      </c>
      <c r="C7" s="50">
        <v>294000</v>
      </c>
      <c r="D7" s="50">
        <v>533000</v>
      </c>
      <c r="E7" s="50">
        <v>544000</v>
      </c>
      <c r="F7" s="50">
        <v>551000</v>
      </c>
      <c r="G7" s="17">
        <f t="shared" si="0"/>
        <v>1922000</v>
      </c>
      <c r="H7" s="17">
        <f t="shared" si="1"/>
        <v>124869.97118184619</v>
      </c>
      <c r="I7" s="17">
        <f t="shared" si="2"/>
        <v>1797130.0288181538</v>
      </c>
    </row>
    <row r="8" spans="1:9" ht="15.75" customHeight="1" x14ac:dyDescent="0.2">
      <c r="A8" s="5">
        <f t="shared" si="3"/>
        <v>2027</v>
      </c>
      <c r="B8" s="49">
        <v>106095.4908</v>
      </c>
      <c r="C8" s="50">
        <v>298000</v>
      </c>
      <c r="D8" s="50">
        <v>537000</v>
      </c>
      <c r="E8" s="50">
        <v>538000</v>
      </c>
      <c r="F8" s="50">
        <v>554000</v>
      </c>
      <c r="G8" s="17">
        <f t="shared" si="0"/>
        <v>1927000</v>
      </c>
      <c r="H8" s="17">
        <f t="shared" si="1"/>
        <v>123551.0563931966</v>
      </c>
      <c r="I8" s="17">
        <f t="shared" si="2"/>
        <v>1803448.9436068034</v>
      </c>
    </row>
    <row r="9" spans="1:9" ht="15.75" customHeight="1" x14ac:dyDescent="0.2">
      <c r="A9" s="5">
        <f t="shared" si="3"/>
        <v>2028</v>
      </c>
      <c r="B9" s="49">
        <v>104880.99</v>
      </c>
      <c r="C9" s="50">
        <v>302000</v>
      </c>
      <c r="D9" s="50">
        <v>543000</v>
      </c>
      <c r="E9" s="50">
        <v>532000</v>
      </c>
      <c r="F9" s="50">
        <v>556000</v>
      </c>
      <c r="G9" s="17">
        <f t="shared" si="0"/>
        <v>1933000</v>
      </c>
      <c r="H9" s="17">
        <f t="shared" si="1"/>
        <v>122136.73750274305</v>
      </c>
      <c r="I9" s="17">
        <f t="shared" si="2"/>
        <v>1810863.262497257</v>
      </c>
    </row>
    <row r="10" spans="1:9" ht="15.75" customHeight="1" x14ac:dyDescent="0.2">
      <c r="A10" s="5">
        <f t="shared" si="3"/>
        <v>2029</v>
      </c>
      <c r="B10" s="49">
        <v>103601.442</v>
      </c>
      <c r="C10" s="50">
        <v>304000</v>
      </c>
      <c r="D10" s="50">
        <v>549000</v>
      </c>
      <c r="E10" s="50">
        <v>526000</v>
      </c>
      <c r="F10" s="50">
        <v>558000</v>
      </c>
      <c r="G10" s="17">
        <f t="shared" si="0"/>
        <v>1937000</v>
      </c>
      <c r="H10" s="17">
        <f t="shared" si="1"/>
        <v>120646.66939604266</v>
      </c>
      <c r="I10" s="17">
        <f t="shared" si="2"/>
        <v>1816353.3306039574</v>
      </c>
    </row>
    <row r="11" spans="1:9" ht="15.75" customHeight="1" x14ac:dyDescent="0.2">
      <c r="A11" s="5">
        <f t="shared" si="3"/>
        <v>2030</v>
      </c>
      <c r="B11" s="49">
        <v>102244.692</v>
      </c>
      <c r="C11" s="50">
        <v>305000</v>
      </c>
      <c r="D11" s="50">
        <v>557000</v>
      </c>
      <c r="E11" s="50">
        <v>523000</v>
      </c>
      <c r="F11" s="50">
        <v>557000</v>
      </c>
      <c r="G11" s="17">
        <f t="shared" si="0"/>
        <v>1942000</v>
      </c>
      <c r="H11" s="17">
        <f t="shared" si="1"/>
        <v>119066.69748114326</v>
      </c>
      <c r="I11" s="17">
        <f t="shared" si="2"/>
        <v>1822933.3025188567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0wc19wfvViIIrXv7pTw2A6v28nwe/C0suiEAtMYjBDDXQXEEY7viogHncQODLsjXrAkJXofys8zBW67UGk5zow==" saltValue="DUn9NqUH6+wFxrR2A6Y35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dBIUyAowJD+BwWqZzmrVlaeLEKRc4sOXaFIGQI4Jl9g8yEdyw6bGj+FGmZa1yfgna67x2/ZNoXr72mRfhVQCg==" saltValue="BEC+4A30ZysRTdYlymb+r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qMMEi/HahxjkdjHjb5BoUMPvMIggzJE67jKDQM/fNW4VPzrHuYRfZrDybXb6ENg2l5BPk0Wr8jCx16cQjXRrQ==" saltValue="LvUc7WYV1Qkw+ybAI15c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o5kvb/exG+t3nWW99Q/ZdQlggdyfbkesRWGOcDMDo5towdFaBcsFjjahyA4X2AS4bGU8b+fb4Vp5Pg0XBDcIgA==" saltValue="p8gxLs091DfIVSRx/p7W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7kP4sRQQhr4zBYTvBzO407b2rCfUYLMpk6Ql+Uaeascmnn7Lr1I5EjaT1Jzp55IdwHYPIPG24CpkSqN+/L1qA==" saltValue="+1Ohs1WZrkaX0KOMwZpe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ddnq+AiCoMEg7+AbLgRMnk+GgEh0iaz/2xMUgRL/uuqwjnD6CnQp8i2ITf9O6bK5MK0KXz+la3Nr6rbXXjrsg==" saltValue="p+S2BP4+77wOFnck+Hdv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1fDo60zWgnqa6AET8MZletqZZrUvOxo6XwZc0LRh1p7cwftk4r16wm87XuzQ6IoIzpRna5+FtkCUyEF7Te6oQ==" saltValue="UfwQ4nBPcndWFkl5g9TC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SlbhDH9DGHsmgcixAJKhEM5TT3f0ucf5PLYKgiOcnb/FgqSp8vqYOnkD4tYwpg2gTeqVwZVbPM2avC5pDxqbw==" saltValue="39ENhwTIHS90d5GM15xDx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ojVLAw81ceXtz9hUj2XPtNS3o68CB/WtAcSBso/f1tUAKLdnO2J2/y9AUMm1xt6h1oQfjfe5KaOh6neOzlITNA==" saltValue="7MjvqUjlEAgflCEKJvM/2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g9fmATErPTlJtoUyw9oUTaIQc1CeV1OZ3jEr7CR2j/Zn5Dyi0GFvLfJbGy9SNSPzG5dGb12j623pKM1HbW4BA==" saltValue="fPRTGPHZtdUeOGHohw+L/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3.7266381809530221E-3</v>
      </c>
    </row>
    <row r="4" spans="1:8" ht="15.75" customHeight="1" x14ac:dyDescent="0.2">
      <c r="B4" s="19" t="s">
        <v>97</v>
      </c>
      <c r="C4" s="101">
        <v>0.195706331436307</v>
      </c>
    </row>
    <row r="5" spans="1:8" ht="15.75" customHeight="1" x14ac:dyDescent="0.2">
      <c r="B5" s="19" t="s">
        <v>95</v>
      </c>
      <c r="C5" s="101">
        <v>6.5721135415244603E-2</v>
      </c>
    </row>
    <row r="6" spans="1:8" ht="15.75" customHeight="1" x14ac:dyDescent="0.2">
      <c r="B6" s="19" t="s">
        <v>91</v>
      </c>
      <c r="C6" s="101">
        <v>0.27883164309684211</v>
      </c>
    </row>
    <row r="7" spans="1:8" ht="15.75" customHeight="1" x14ac:dyDescent="0.2">
      <c r="B7" s="19" t="s">
        <v>96</v>
      </c>
      <c r="C7" s="101">
        <v>0.2847147321761721</v>
      </c>
    </row>
    <row r="8" spans="1:8" ht="15.75" customHeight="1" x14ac:dyDescent="0.2">
      <c r="B8" s="19" t="s">
        <v>98</v>
      </c>
      <c r="C8" s="101">
        <v>4.8816202717355522E-3</v>
      </c>
    </row>
    <row r="9" spans="1:8" ht="15.75" customHeight="1" x14ac:dyDescent="0.2">
      <c r="B9" s="19" t="s">
        <v>92</v>
      </c>
      <c r="C9" s="101">
        <v>8.9211207629896011E-2</v>
      </c>
    </row>
    <row r="10" spans="1:8" ht="15.75" customHeight="1" x14ac:dyDescent="0.2">
      <c r="B10" s="19" t="s">
        <v>94</v>
      </c>
      <c r="C10" s="101">
        <v>7.7206691792849585E-2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0.105455136899578</v>
      </c>
      <c r="D14" s="55">
        <v>0.105455136899578</v>
      </c>
      <c r="E14" s="55">
        <v>0.105455136899578</v>
      </c>
      <c r="F14" s="55">
        <v>0.105455136899578</v>
      </c>
    </row>
    <row r="15" spans="1:8" ht="15.75" customHeight="1" x14ac:dyDescent="0.2">
      <c r="B15" s="19" t="s">
        <v>102</v>
      </c>
      <c r="C15" s="101">
        <v>0.1598715239968552</v>
      </c>
      <c r="D15" s="101">
        <v>0.1598715239968552</v>
      </c>
      <c r="E15" s="101">
        <v>0.1598715239968552</v>
      </c>
      <c r="F15" s="101">
        <v>0.1598715239968552</v>
      </c>
    </row>
    <row r="16" spans="1:8" ht="15.75" customHeight="1" x14ac:dyDescent="0.2">
      <c r="B16" s="19" t="s">
        <v>2</v>
      </c>
      <c r="C16" s="101">
        <v>3.7692165382619713E-2</v>
      </c>
      <c r="D16" s="101">
        <v>3.7692165382619713E-2</v>
      </c>
      <c r="E16" s="101">
        <v>3.7692165382619713E-2</v>
      </c>
      <c r="F16" s="101">
        <v>3.7692165382619713E-2</v>
      </c>
    </row>
    <row r="17" spans="1:8" ht="15.75" customHeight="1" x14ac:dyDescent="0.2">
      <c r="B17" s="19" t="s">
        <v>90</v>
      </c>
      <c r="C17" s="101">
        <v>0.2002362364022007</v>
      </c>
      <c r="D17" s="101">
        <v>0.2002362364022007</v>
      </c>
      <c r="E17" s="101">
        <v>0.2002362364022007</v>
      </c>
      <c r="F17" s="101">
        <v>0.2002362364022007</v>
      </c>
    </row>
    <row r="18" spans="1:8" ht="15.75" customHeight="1" x14ac:dyDescent="0.2">
      <c r="B18" s="19" t="s">
        <v>3</v>
      </c>
      <c r="C18" s="101">
        <v>0.1321696713564908</v>
      </c>
      <c r="D18" s="101">
        <v>0.1321696713564908</v>
      </c>
      <c r="E18" s="101">
        <v>0.1321696713564908</v>
      </c>
      <c r="F18" s="101">
        <v>0.1321696713564908</v>
      </c>
    </row>
    <row r="19" spans="1:8" ht="15.75" customHeight="1" x14ac:dyDescent="0.2">
      <c r="B19" s="19" t="s">
        <v>101</v>
      </c>
      <c r="C19" s="101">
        <v>1.9269409783102862E-2</v>
      </c>
      <c r="D19" s="101">
        <v>1.9269409783102862E-2</v>
      </c>
      <c r="E19" s="101">
        <v>1.9269409783102862E-2</v>
      </c>
      <c r="F19" s="101">
        <v>1.9269409783102862E-2</v>
      </c>
    </row>
    <row r="20" spans="1:8" ht="15.75" customHeight="1" x14ac:dyDescent="0.2">
      <c r="B20" s="19" t="s">
        <v>79</v>
      </c>
      <c r="C20" s="101">
        <v>1.5397143387095221E-2</v>
      </c>
      <c r="D20" s="101">
        <v>1.5397143387095221E-2</v>
      </c>
      <c r="E20" s="101">
        <v>1.5397143387095221E-2</v>
      </c>
      <c r="F20" s="101">
        <v>1.5397143387095221E-2</v>
      </c>
    </row>
    <row r="21" spans="1:8" ht="15.75" customHeight="1" x14ac:dyDescent="0.2">
      <c r="B21" s="19" t="s">
        <v>88</v>
      </c>
      <c r="C21" s="101">
        <v>8.3373083921782151E-2</v>
      </c>
      <c r="D21" s="101">
        <v>8.3373083921782151E-2</v>
      </c>
      <c r="E21" s="101">
        <v>8.3373083921782151E-2</v>
      </c>
      <c r="F21" s="101">
        <v>8.3373083921782151E-2</v>
      </c>
    </row>
    <row r="22" spans="1:8" ht="15.75" customHeight="1" x14ac:dyDescent="0.2">
      <c r="B22" s="19" t="s">
        <v>99</v>
      </c>
      <c r="C22" s="101">
        <v>0.2465356288702753</v>
      </c>
      <c r="D22" s="101">
        <v>0.2465356288702753</v>
      </c>
      <c r="E22" s="101">
        <v>0.2465356288702753</v>
      </c>
      <c r="F22" s="101">
        <v>0.2465356288702753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8.7635818000000004E-2</v>
      </c>
    </row>
    <row r="27" spans="1:8" ht="15.75" customHeight="1" x14ac:dyDescent="0.2">
      <c r="B27" s="19" t="s">
        <v>89</v>
      </c>
      <c r="C27" s="101">
        <v>8.6621349999999996E-3</v>
      </c>
    </row>
    <row r="28" spans="1:8" ht="15.75" customHeight="1" x14ac:dyDescent="0.2">
      <c r="B28" s="19" t="s">
        <v>103</v>
      </c>
      <c r="C28" s="101">
        <v>0.15441808500000001</v>
      </c>
    </row>
    <row r="29" spans="1:8" ht="15.75" customHeight="1" x14ac:dyDescent="0.2">
      <c r="B29" s="19" t="s">
        <v>86</v>
      </c>
      <c r="C29" s="101">
        <v>0.167759189</v>
      </c>
    </row>
    <row r="30" spans="1:8" ht="15.75" customHeight="1" x14ac:dyDescent="0.2">
      <c r="B30" s="19" t="s">
        <v>4</v>
      </c>
      <c r="C30" s="101">
        <v>0.10583751800000001</v>
      </c>
    </row>
    <row r="31" spans="1:8" ht="15.75" customHeight="1" x14ac:dyDescent="0.2">
      <c r="B31" s="19" t="s">
        <v>80</v>
      </c>
      <c r="C31" s="101">
        <v>0.109709026</v>
      </c>
    </row>
    <row r="32" spans="1:8" ht="15.75" customHeight="1" x14ac:dyDescent="0.2">
      <c r="B32" s="19" t="s">
        <v>85</v>
      </c>
      <c r="C32" s="101">
        <v>1.8596574000000001E-2</v>
      </c>
    </row>
    <row r="33" spans="2:3" ht="15.75" customHeight="1" x14ac:dyDescent="0.2">
      <c r="B33" s="19" t="s">
        <v>100</v>
      </c>
      <c r="C33" s="101">
        <v>8.3747772999999998E-2</v>
      </c>
    </row>
    <row r="34" spans="2:3" ht="15.75" customHeight="1" x14ac:dyDescent="0.2">
      <c r="B34" s="19" t="s">
        <v>87</v>
      </c>
      <c r="C34" s="101">
        <v>0.26363388300000001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MUJ5hX33lsmmstQ9f2yDhK8ISSas1kZaCT+oN4GYIPwY0lPeE30jU9Uj+xhUJgVAhdYbNn1sb8IDqwwfLa7ufQ==" saltValue="OIRsgtpyqPli2CnANXw61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">
      <c r="B4" s="5" t="s">
        <v>110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">
      <c r="B5" s="5" t="s">
        <v>106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">
      <c r="B10" s="5" t="s">
        <v>107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">
      <c r="B11" s="5" t="s">
        <v>119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0.34717774225000009</v>
      </c>
      <c r="D14" s="54">
        <v>0.336716783849</v>
      </c>
      <c r="E14" s="54">
        <v>0.336716783849</v>
      </c>
      <c r="F14" s="54">
        <v>0.25295648786800001</v>
      </c>
      <c r="G14" s="54">
        <v>0.25295648786800001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0.15321786992073905</v>
      </c>
      <c r="D15" s="52">
        <f t="shared" si="0"/>
        <v>0.14860119791537607</v>
      </c>
      <c r="E15" s="52">
        <f t="shared" si="0"/>
        <v>0.14860119791537607</v>
      </c>
      <c r="F15" s="52">
        <f t="shared" si="0"/>
        <v>0.11163576905185724</v>
      </c>
      <c r="G15" s="52">
        <f t="shared" si="0"/>
        <v>0.11163576905185724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u5crSmbi68fqcqkp38DYtntrcJl6fUg2aa/MI/1/SwDmscNMWSRsWEdE6B3YsKNsz1pWH0LEW29vjSoc/QDqgQ==" saltValue="rEo5ajUoNBuOVW7Surli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">
      <c r="B5" s="3" t="s">
        <v>125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VPYtZiq1iH6nKKmLxOK4zLnQwKv33AQcnkPq4fuwkaE4mUTme1co/Ph/NjPsH1B2FZleuEpPyP0UYfemvcT1vg==" saltValue="J2wW445o1np4d0Au9gWP1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S0LffY1bSj4lD8EhthgA0VFKKqJ3GzqWlC3VIcNxZKEmBpclAImg7jt0PN8h9ceol6tFHjJNVUaGap/Fg/WYQ==" saltValue="lHGxkCDhnW5m0rjL3yFpy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HEo+S4WLsKI2+TNGr/AmGSJG2788nTBeRhzAx786OLipfljpOEluHN6ALhgeNYhelBdv5DdH3uoqUMkUho5Ljg==" saltValue="CW4Whp/V/YmP+GaeoOMol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fdzh0LxtFXjIAaBVZYByIMyOITXckeWlqoyp9TVzU2p1obiMYroAbJ2Czsu/xuzAzzeIraw5ssKYMpdTeG2Bgg==" saltValue="Y1pLO0G2Mj9TxUuCJrJoQ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Z8nbs0EUm+Hb63nxhK8HhXlsfxLyWw8b3Pu1aGWuY8rXe4Z8B3pQN6dYAVgmPia6svDNWaUIuQRZHIG95XlcQ==" saltValue="6zxnQDBEL1CghFQxBPrh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2023-01-25T11:39:04Z</dcterms:modified>
</cp:coreProperties>
</file>