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2F48BCA6-C824-4DE5-B0F9-1ED81B543D5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16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G6" i="2"/>
  <c r="H5" i="2"/>
  <c r="G5" i="2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A17" i="2" l="1"/>
  <c r="I5" i="2"/>
  <c r="A18" i="2"/>
  <c r="A24" i="2"/>
  <c r="I6" i="2"/>
  <c r="A25" i="2"/>
  <c r="A26" i="2"/>
  <c r="I7" i="2"/>
  <c r="A32" i="2"/>
  <c r="A34" i="2"/>
  <c r="I9" i="2"/>
  <c r="I2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<sst xmlns="http://schemas.openxmlformats.org/spreadsheetml/2006/main" count="2092" uniqueCount="341">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</sst>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34325288</v>
      </c>
    </row>
    <row r="8" spans="1:3" ht="15" customHeight="1" x14ac:dyDescent="0.2">
      <c r="B8" s="5" t="s">
        <v>44</v>
      </c>
      <c r="C8" s="44">
        <v>0.53500000000000003</v>
      </c>
    </row>
    <row r="9" spans="1:3" ht="15" customHeight="1" x14ac:dyDescent="0.2">
      <c r="B9" s="5" t="s">
        <v>43</v>
      </c>
      <c r="C9" s="45">
        <v>0.99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0.51100000000000001</v>
      </c>
    </row>
    <row r="12" spans="1:3" ht="15" customHeight="1" x14ac:dyDescent="0.2">
      <c r="B12" s="5" t="s">
        <v>41</v>
      </c>
      <c r="C12" s="45">
        <v>0.23699999999999999</v>
      </c>
    </row>
    <row r="13" spans="1:3" ht="15" customHeight="1" x14ac:dyDescent="0.2">
      <c r="B13" s="5" t="s">
        <v>62</v>
      </c>
      <c r="C13" s="45">
        <v>0.73699999999999999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9.9700000000000011E-2</v>
      </c>
    </row>
    <row r="24" spans="1:3" ht="15" customHeight="1" x14ac:dyDescent="0.2">
      <c r="B24" s="15" t="s">
        <v>46</v>
      </c>
      <c r="C24" s="45">
        <v>0.43430000000000002</v>
      </c>
    </row>
    <row r="25" spans="1:3" ht="15" customHeight="1" x14ac:dyDescent="0.2">
      <c r="B25" s="15" t="s">
        <v>47</v>
      </c>
      <c r="C25" s="45">
        <v>0.35899999999999999</v>
      </c>
    </row>
    <row r="26" spans="1:3" ht="15" customHeight="1" x14ac:dyDescent="0.2">
      <c r="B26" s="15" t="s">
        <v>48</v>
      </c>
      <c r="C26" s="45">
        <v>0.107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0.19748062010197501</v>
      </c>
    </row>
    <row r="30" spans="1:3" ht="14.25" customHeight="1" x14ac:dyDescent="0.2">
      <c r="B30" s="25" t="s">
        <v>63</v>
      </c>
      <c r="C30" s="99">
        <v>5.5679474090556798E-2</v>
      </c>
    </row>
    <row r="31" spans="1:3" ht="14.25" customHeight="1" x14ac:dyDescent="0.2">
      <c r="B31" s="25" t="s">
        <v>10</v>
      </c>
      <c r="C31" s="99">
        <v>0.13078694450130801</v>
      </c>
    </row>
    <row r="32" spans="1:3" ht="14.25" customHeight="1" x14ac:dyDescent="0.2">
      <c r="B32" s="25" t="s">
        <v>11</v>
      </c>
      <c r="C32" s="99">
        <v>0.61605296130616094</v>
      </c>
    </row>
    <row r="33" spans="1:5" ht="13.15" customHeight="1" x14ac:dyDescent="0.2">
      <c r="B33" s="27" t="s">
        <v>60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35.850665255437903</v>
      </c>
    </row>
    <row r="38" spans="1:5" ht="15" customHeight="1" x14ac:dyDescent="0.2">
      <c r="B38" s="11" t="s">
        <v>35</v>
      </c>
      <c r="C38" s="43">
        <v>74.160316590376794</v>
      </c>
      <c r="D38" s="12"/>
      <c r="E38" s="13"/>
    </row>
    <row r="39" spans="1:5" ht="15" customHeight="1" x14ac:dyDescent="0.2">
      <c r="B39" s="11" t="s">
        <v>61</v>
      </c>
      <c r="C39" s="43">
        <v>117.20207806947199</v>
      </c>
      <c r="D39" s="12"/>
      <c r="E39" s="12"/>
    </row>
    <row r="40" spans="1:5" ht="15" customHeight="1" x14ac:dyDescent="0.2">
      <c r="B40" s="11" t="s">
        <v>36</v>
      </c>
      <c r="C40" s="100">
        <v>9.17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22.246120860000001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1.9617599999999999E-2</v>
      </c>
      <c r="D45" s="12"/>
    </row>
    <row r="46" spans="1:5" ht="15.75" customHeight="1" x14ac:dyDescent="0.2">
      <c r="B46" s="11" t="s">
        <v>51</v>
      </c>
      <c r="C46" s="45">
        <v>0.10255010000000001</v>
      </c>
      <c r="D46" s="12"/>
    </row>
    <row r="47" spans="1:5" ht="15.75" customHeight="1" x14ac:dyDescent="0.2">
      <c r="B47" s="11" t="s">
        <v>59</v>
      </c>
      <c r="C47" s="45">
        <v>0.2178553</v>
      </c>
      <c r="D47" s="12"/>
      <c r="E47" s="13"/>
    </row>
    <row r="48" spans="1:5" ht="15" customHeight="1" x14ac:dyDescent="0.2">
      <c r="B48" s="11" t="s">
        <v>58</v>
      </c>
      <c r="C48" s="46">
        <v>0.65997699999999992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0.419354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HrU4ybm/k+aLIqoGqyk34Lou53YPNmWxnxGpGm7cWd2v1SbkU6aW1Fhit4i2UWxgi5Ainoc/l5kFb4Wpvc22tQ==" saltValue="doq3R/EHqRyJ0YJVBcT5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0.43232360825708399</v>
      </c>
      <c r="C2" s="98">
        <v>0.95</v>
      </c>
      <c r="D2" s="56">
        <v>45.474336039627488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42.690808780825847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217.5673441622117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0.68484405953901173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0.133967136171905</v>
      </c>
      <c r="C10" s="98">
        <v>0.95</v>
      </c>
      <c r="D10" s="56">
        <v>13.708520680846441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0.133967136171905</v>
      </c>
      <c r="C11" s="98">
        <v>0.95</v>
      </c>
      <c r="D11" s="56">
        <v>13.708520680846441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0.133967136171905</v>
      </c>
      <c r="C12" s="98">
        <v>0.95</v>
      </c>
      <c r="D12" s="56">
        <v>13.708520680846441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0.133967136171905</v>
      </c>
      <c r="C13" s="98">
        <v>0.95</v>
      </c>
      <c r="D13" s="56">
        <v>13.708520680846441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0.133967136171905</v>
      </c>
      <c r="C14" s="98">
        <v>0.95</v>
      </c>
      <c r="D14" s="56">
        <v>13.708520680846441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0.133967136171905</v>
      </c>
      <c r="C15" s="98">
        <v>0.95</v>
      </c>
      <c r="D15" s="56">
        <v>13.708520680846441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0.44775725299200048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0.58036540000000003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0.8</v>
      </c>
      <c r="C18" s="98">
        <v>0.95</v>
      </c>
      <c r="D18" s="56">
        <v>5.0749502759813003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5.0749502759813003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0.39371840000000002</v>
      </c>
      <c r="C21" s="98">
        <v>0.95</v>
      </c>
      <c r="D21" s="56">
        <v>6.3462726393905529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23.484675418466331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4.5665474093235741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9.9523743433600001E-2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0.10448599824568899</v>
      </c>
      <c r="C27" s="98">
        <v>0.95</v>
      </c>
      <c r="D27" s="56">
        <v>19.70793869658976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0.39171754097459299</v>
      </c>
      <c r="C29" s="98">
        <v>0.95</v>
      </c>
      <c r="D29" s="56">
        <v>84.992956066465482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1.9651733159984111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8.0000000000000002E-3</v>
      </c>
      <c r="C32" s="98">
        <v>0.95</v>
      </c>
      <c r="D32" s="56">
        <v>0.92770596430656782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0.5492108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0.60635890000000003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0.1534655</v>
      </c>
      <c r="C38" s="98">
        <v>0.95</v>
      </c>
      <c r="D38" s="56">
        <v>3.6378963707202279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0.111743663188286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0weI04etmfZhpYBNuMGt6n0lPN97Jr4yaKScAyOpCXMDmq9w2q/HcFhHd48xQHj53rtTWna7cdZbo78FGl8reQ==" saltValue="aDx5SUqOjwnHbxIrtzw6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IOGoWppZzNc28HXPKxeEGU2UleylT3n/I7AMkb7gIE9AWoajO6CZcosNWl1KFH1EnIE+3GGX1duzpkqDqQJBDQ==" saltValue="QOtgQoMMEZ0DWO5zy+S8h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tWcVfjxX4G1vUCyiM00WfWsKJmGZLkH7CaWQMFrCmw7/CUHAQdMAvXQvYQCoRHeJBKm2N95eIwaq79tKCLzFdw==" saltValue="hV7urbIQR0A6FyZHTiBbt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">
      <c r="A4" s="3" t="s">
        <v>207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sheetProtection algorithmName="SHA-512" hashValue="4NfkJDyjBTeF8L7gRTZdkbMScuQ8gry9LP4W/fKL9yhFCuC4F2kZlvYKwby9GvSS/A3lJ0/eeuoxVWEGXnyyGQ==" saltValue="cMf8ddH17Nxte2/lIBH1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0.23699999999999999</v>
      </c>
      <c r="E10" s="60">
        <f>IF(ISBLANK(comm_deliv), frac_children_health_facility,1)</f>
        <v>0.23699999999999999</v>
      </c>
      <c r="F10" s="60">
        <f>IF(ISBLANK(comm_deliv), frac_children_health_facility,1)</f>
        <v>0.23699999999999999</v>
      </c>
      <c r="G10" s="60">
        <f>IF(ISBLANK(comm_deliv), frac_children_health_facility,1)</f>
        <v>0.23699999999999999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0.73699999999999999</v>
      </c>
      <c r="M24" s="60">
        <f>famplan_unmet_need</f>
        <v>0.73699999999999999</v>
      </c>
      <c r="N24" s="60">
        <f>famplan_unmet_need</f>
        <v>0.73699999999999999</v>
      </c>
      <c r="O24" s="60">
        <f>famplan_unmet_need</f>
        <v>0.73699999999999999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0.40596389547462008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0.17398452663198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9.4018367093400002E-2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/8Fg+ohDjCGHH/QW0yatzRde2u/1Mr8+YZJS2DzwBr3xFZR8UHnYxA4mY+c/gv/QKtKMuYzMF7naEEFwKcy2vg==" saltValue="RpEvJ0mDo0uVzbE2CrSb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IRYXLGENjhQePh0L+3XzbK52I5FEkamSleDTG3gh7lvtyKszsVL/aMXdN34Ir67RdGffK79pjZiXyjWEjaXWAA==" saltValue="CppyYbjgBJcKoQmFqQQnB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gLDN6xPfrPhZNfS/25F5TLDKVCbJEAzaKFuJW0kKPzJwLkK0dfC0xdbgUp1SctzMCbWefaXExzdXKA/18UHEA==" saltValue="XVwqET3QGGBs8E5sdmoWy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0Kjl9Ybz13Jlp2A7DiXUD28Ikd5POX8cEj3Os1SPjpy9IIgoCexHqtvzku1FMUM//+6H1oEmWbuVfgK0UhZYw==" saltValue="rF+BweNs3DyUYsC6m4iL9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yF2irY1YgCYar2JC4Dh0gNYU80ydaWrhIGWrPhjzBPgUsveHvcm6hjHsMAb2MXyYve910DCQCCoUss/PCmFnA==" saltValue="3I4m2vwC6rMzFGWm9zfsV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2ZKcLK3zxoVrWrBv1ZmWvHG4ejzk4rPOgV5hI5giAtwzKZObZ4J/QCYnc+FUodNBPdjaLl2XX7ROzsHweLBQGw==" saltValue="q///8OI7kWzxqJ7JOqNvC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7747798.6846000003</v>
      </c>
      <c r="C2" s="49">
        <v>11086000</v>
      </c>
      <c r="D2" s="49">
        <v>16845000</v>
      </c>
      <c r="E2" s="49">
        <v>12281000</v>
      </c>
      <c r="F2" s="49">
        <v>8730000</v>
      </c>
      <c r="G2" s="17">
        <f t="shared" ref="G2:G11" si="0">C2+D2+E2+F2</f>
        <v>48942000</v>
      </c>
      <c r="H2" s="17">
        <f t="shared" ref="H2:H11" si="1">(B2 + stillbirth*B2/(1000-stillbirth))/(1-abortion)</f>
        <v>9004634.8829517718</v>
      </c>
      <c r="I2" s="17">
        <f t="shared" ref="I2:I11" si="2">G2-H2</f>
        <v>39937365.117048226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7862243.0144000007</v>
      </c>
      <c r="C3" s="50">
        <v>11406000</v>
      </c>
      <c r="D3" s="50">
        <v>17372000</v>
      </c>
      <c r="E3" s="50">
        <v>12545000</v>
      </c>
      <c r="F3" s="50">
        <v>9016000</v>
      </c>
      <c r="G3" s="17">
        <f t="shared" si="0"/>
        <v>50339000</v>
      </c>
      <c r="H3" s="17">
        <f t="shared" si="1"/>
        <v>9137644.1990458351</v>
      </c>
      <c r="I3" s="17">
        <f t="shared" si="2"/>
        <v>41201355.800954163</v>
      </c>
    </row>
    <row r="4" spans="1:9" ht="15.75" customHeight="1" x14ac:dyDescent="0.2">
      <c r="A4" s="5">
        <f t="shared" si="3"/>
        <v>2023</v>
      </c>
      <c r="B4" s="49">
        <v>7976378.7432000004</v>
      </c>
      <c r="C4" s="50">
        <v>11730000</v>
      </c>
      <c r="D4" s="50">
        <v>17928000</v>
      </c>
      <c r="E4" s="50">
        <v>12818000</v>
      </c>
      <c r="F4" s="50">
        <v>9304000</v>
      </c>
      <c r="G4" s="17">
        <f t="shared" si="0"/>
        <v>51780000</v>
      </c>
      <c r="H4" s="17">
        <f t="shared" si="1"/>
        <v>9270294.853351865</v>
      </c>
      <c r="I4" s="17">
        <f t="shared" si="2"/>
        <v>42509705.146648139</v>
      </c>
    </row>
    <row r="5" spans="1:9" ht="15.75" customHeight="1" x14ac:dyDescent="0.2">
      <c r="A5" s="5">
        <f t="shared" si="3"/>
        <v>2024</v>
      </c>
      <c r="B5" s="49">
        <v>8090224.4996000016</v>
      </c>
      <c r="C5" s="50">
        <v>12065000</v>
      </c>
      <c r="D5" s="50">
        <v>18513000</v>
      </c>
      <c r="E5" s="50">
        <v>13108000</v>
      </c>
      <c r="F5" s="50">
        <v>9589000</v>
      </c>
      <c r="G5" s="17">
        <f t="shared" si="0"/>
        <v>53275000</v>
      </c>
      <c r="H5" s="17">
        <f t="shared" si="1"/>
        <v>9402608.4963732194</v>
      </c>
      <c r="I5" s="17">
        <f t="shared" si="2"/>
        <v>43872391.503626779</v>
      </c>
    </row>
    <row r="6" spans="1:9" ht="15.75" customHeight="1" x14ac:dyDescent="0.2">
      <c r="A6" s="5">
        <f t="shared" si="3"/>
        <v>2025</v>
      </c>
      <c r="B6" s="49">
        <v>8203757.6599999992</v>
      </c>
      <c r="C6" s="50">
        <v>12410000</v>
      </c>
      <c r="D6" s="50">
        <v>19121000</v>
      </c>
      <c r="E6" s="50">
        <v>13422000</v>
      </c>
      <c r="F6" s="50">
        <v>9870000</v>
      </c>
      <c r="G6" s="17">
        <f t="shared" si="0"/>
        <v>54823000</v>
      </c>
      <c r="H6" s="17">
        <f t="shared" si="1"/>
        <v>9534558.8345436733</v>
      </c>
      <c r="I6" s="17">
        <f t="shared" si="2"/>
        <v>45288441.165456325</v>
      </c>
    </row>
    <row r="7" spans="1:9" ht="15.75" customHeight="1" x14ac:dyDescent="0.2">
      <c r="A7" s="5">
        <f t="shared" si="3"/>
        <v>2026</v>
      </c>
      <c r="B7" s="49">
        <v>8327290.5539999986</v>
      </c>
      <c r="C7" s="50">
        <v>12740000</v>
      </c>
      <c r="D7" s="50">
        <v>19735000</v>
      </c>
      <c r="E7" s="50">
        <v>13753000</v>
      </c>
      <c r="F7" s="50">
        <v>10136000</v>
      </c>
      <c r="G7" s="17">
        <f t="shared" si="0"/>
        <v>56364000</v>
      </c>
      <c r="H7" s="17">
        <f t="shared" si="1"/>
        <v>9678131.0479925591</v>
      </c>
      <c r="I7" s="17">
        <f t="shared" si="2"/>
        <v>46685868.952007443</v>
      </c>
    </row>
    <row r="8" spans="1:9" ht="15.75" customHeight="1" x14ac:dyDescent="0.2">
      <c r="A8" s="5">
        <f t="shared" si="3"/>
        <v>2027</v>
      </c>
      <c r="B8" s="49">
        <v>8450801.9333999995</v>
      </c>
      <c r="C8" s="50">
        <v>13081000</v>
      </c>
      <c r="D8" s="50">
        <v>20371000</v>
      </c>
      <c r="E8" s="50">
        <v>14110000</v>
      </c>
      <c r="F8" s="50">
        <v>10403000</v>
      </c>
      <c r="G8" s="17">
        <f t="shared" si="0"/>
        <v>57965000</v>
      </c>
      <c r="H8" s="17">
        <f t="shared" si="1"/>
        <v>9821678.2567755338</v>
      </c>
      <c r="I8" s="17">
        <f t="shared" si="2"/>
        <v>48143321.743224464</v>
      </c>
    </row>
    <row r="9" spans="1:9" ht="15.75" customHeight="1" x14ac:dyDescent="0.2">
      <c r="A9" s="5">
        <f t="shared" si="3"/>
        <v>2028</v>
      </c>
      <c r="B9" s="49">
        <v>8574242.4575999975</v>
      </c>
      <c r="C9" s="50">
        <v>13429000</v>
      </c>
      <c r="D9" s="50">
        <v>21021000</v>
      </c>
      <c r="E9" s="50">
        <v>14497000</v>
      </c>
      <c r="F9" s="50">
        <v>10668000</v>
      </c>
      <c r="G9" s="17">
        <f t="shared" si="0"/>
        <v>59615000</v>
      </c>
      <c r="H9" s="17">
        <f t="shared" si="1"/>
        <v>9965143.1163350008</v>
      </c>
      <c r="I9" s="17">
        <f t="shared" si="2"/>
        <v>49649856.883664995</v>
      </c>
    </row>
    <row r="10" spans="1:9" ht="15.75" customHeight="1" x14ac:dyDescent="0.2">
      <c r="A10" s="5">
        <f t="shared" si="3"/>
        <v>2029</v>
      </c>
      <c r="B10" s="49">
        <v>8697458.833399998</v>
      </c>
      <c r="C10" s="50">
        <v>13772000</v>
      </c>
      <c r="D10" s="50">
        <v>21683000</v>
      </c>
      <c r="E10" s="50">
        <v>14917000</v>
      </c>
      <c r="F10" s="50">
        <v>10932000</v>
      </c>
      <c r="G10" s="17">
        <f t="shared" si="0"/>
        <v>61304000</v>
      </c>
      <c r="H10" s="17">
        <f t="shared" si="1"/>
        <v>10108347.466479633</v>
      </c>
      <c r="I10" s="17">
        <f t="shared" si="2"/>
        <v>51195652.533520371</v>
      </c>
    </row>
    <row r="11" spans="1:9" ht="15.75" customHeight="1" x14ac:dyDescent="0.2">
      <c r="A11" s="5">
        <f t="shared" si="3"/>
        <v>2030</v>
      </c>
      <c r="B11" s="49">
        <v>8820399.3359999992</v>
      </c>
      <c r="C11" s="50">
        <v>14100000</v>
      </c>
      <c r="D11" s="50">
        <v>22354000</v>
      </c>
      <c r="E11" s="50">
        <v>15373000</v>
      </c>
      <c r="F11" s="50">
        <v>11198000</v>
      </c>
      <c r="G11" s="17">
        <f t="shared" si="0"/>
        <v>63025000</v>
      </c>
      <c r="H11" s="17">
        <f t="shared" si="1"/>
        <v>10251231.191690512</v>
      </c>
      <c r="I11" s="17">
        <f t="shared" si="2"/>
        <v>52773768.808309488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VkbC9z4Kee9/k0ZYF72GA6jiP7ceIB378OuxCBdrHNRAFixbH/FHYaV+68R+XJBGQOZBiXe9wOtniHu1qhZXA==" saltValue="OjROwmG1OWrcnPsygtUzq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MLQoMO1SIuTut9BYqqhJWlx2pz81p0Aq1D5URTEBxiHo76lBtjj5shGg+NVCfrW3bMQs7O4+rzq/eLiDp3XZig==" saltValue="I1zlQzkDsdFYkDzIX5wRh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3LIcpZWp2Zj/13GP1dXMrCwj0NhAaasw4IGXgeaywk1ZwlHjezyIz7wU3keOaH4yjnqGjRSfd+jI4HksPk7xDw==" saltValue="IK/YKdGmjKSnyVVPySbT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42UYsn6cgMPsP4WIV2OUTgTRWChzExdv2iZfZxrzDyXrmurm8I/HfsNjqEN6NuD7nf9bcG/cu5hKmOqtcYFQbg==" saltValue="ZEssdEjuhiNVwOPMAYck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L4gPx5NrQXX7ZqjjI/PpDtx8guveTsRbfdFDwp9P3nsZtBmbROHS6SCgZ02n4nT7j0b0q/aaEzpT1K6hcnpFGQ==" saltValue="lm967oUmvtOliJ7c8TSx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NdL2thW+rcvhcayprNPtJoz7dJjpZAhnzjibc+f4RRjHb2sUvi9bmSOX1l5ClF0R9xCkA71SZFfhoIDvSMbQvQ==" saltValue="27DKXEwhIKEdcfy4baOO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O1TYAyd9ujV7cVPjXg3r1VvSlbMwJZ9g+F5/BMhc5pvuEMsiFgUfkA2UDQkuaTc7jHbD41W/iEMrDImfsAdSfA==" saltValue="Dqz6kOSykLYjdYFnHhD+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2lqBeY0WkA3NwpPf9RewAc1kH8pltJ+LOEGhF7XSLLElsvgq6R4Vo3UPLTJAqDYcHohLO1G+lkprWjhaoUW2pg==" saltValue="bMBoEhUudJQXvyCjiyllp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cV5oK0v/FreB2if38bGgM+PVCn73IfWYL3uFQWxCk9ePe0DpzQUwyqiFgp7AyT7kxn5zlQCdZlrEhga2WNnw==" saltValue="zAqaF7PGpjtqwBZYepAO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hRE0q49dOlgX6YCvIMtSmNwpYqyWoaHDoDlk69+jogTHfLe3/5Fo7m9UttIa46VzA9p+nyFbNDeHF771FLU2Q==" saltValue="mO/f7UYT8kk/wvhonvrfj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8.1432633319155259E-3</v>
      </c>
    </row>
    <row r="4" spans="1:8" ht="15.75" customHeight="1" x14ac:dyDescent="0.2">
      <c r="B4" s="19" t="s">
        <v>97</v>
      </c>
      <c r="C4" s="101">
        <v>0.12976204685914461</v>
      </c>
    </row>
    <row r="5" spans="1:8" ht="15.75" customHeight="1" x14ac:dyDescent="0.2">
      <c r="B5" s="19" t="s">
        <v>95</v>
      </c>
      <c r="C5" s="101">
        <v>7.7865012384755711E-2</v>
      </c>
    </row>
    <row r="6" spans="1:8" ht="15.75" customHeight="1" x14ac:dyDescent="0.2">
      <c r="B6" s="19" t="s">
        <v>91</v>
      </c>
      <c r="C6" s="101">
        <v>0.31596497329182399</v>
      </c>
    </row>
    <row r="7" spans="1:8" ht="15.75" customHeight="1" x14ac:dyDescent="0.2">
      <c r="B7" s="19" t="s">
        <v>96</v>
      </c>
      <c r="C7" s="101">
        <v>0.30968754452631331</v>
      </c>
    </row>
    <row r="8" spans="1:8" ht="15.75" customHeight="1" x14ac:dyDescent="0.2">
      <c r="B8" s="19" t="s">
        <v>98</v>
      </c>
      <c r="C8" s="101">
        <v>2.6987395994716251E-2</v>
      </c>
    </row>
    <row r="9" spans="1:8" ht="15.75" customHeight="1" x14ac:dyDescent="0.2">
      <c r="B9" s="19" t="s">
        <v>92</v>
      </c>
      <c r="C9" s="101">
        <v>6.4952087484845364E-2</v>
      </c>
    </row>
    <row r="10" spans="1:8" ht="15.75" customHeight="1" x14ac:dyDescent="0.2">
      <c r="B10" s="19" t="s">
        <v>94</v>
      </c>
      <c r="C10" s="101">
        <v>6.6637676126485385E-2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0.15642588174573971</v>
      </c>
      <c r="D14" s="55">
        <v>0.15642588174573971</v>
      </c>
      <c r="E14" s="55">
        <v>0.15642588174573971</v>
      </c>
      <c r="F14" s="55">
        <v>0.15642588174573971</v>
      </c>
    </row>
    <row r="15" spans="1:8" ht="15.75" customHeight="1" x14ac:dyDescent="0.2">
      <c r="B15" s="19" t="s">
        <v>102</v>
      </c>
      <c r="C15" s="101">
        <v>0.2459120724979271</v>
      </c>
      <c r="D15" s="101">
        <v>0.2459120724979271</v>
      </c>
      <c r="E15" s="101">
        <v>0.2459120724979271</v>
      </c>
      <c r="F15" s="101">
        <v>0.2459120724979271</v>
      </c>
    </row>
    <row r="16" spans="1:8" ht="15.75" customHeight="1" x14ac:dyDescent="0.2">
      <c r="B16" s="19" t="s">
        <v>2</v>
      </c>
      <c r="C16" s="101">
        <v>4.737862187723605E-2</v>
      </c>
      <c r="D16" s="101">
        <v>4.737862187723605E-2</v>
      </c>
      <c r="E16" s="101">
        <v>4.737862187723605E-2</v>
      </c>
      <c r="F16" s="101">
        <v>4.737862187723605E-2</v>
      </c>
    </row>
    <row r="17" spans="1:8" ht="15.75" customHeight="1" x14ac:dyDescent="0.2">
      <c r="B17" s="19" t="s">
        <v>90</v>
      </c>
      <c r="C17" s="101">
        <v>2.4295120443248691E-2</v>
      </c>
      <c r="D17" s="101">
        <v>2.4295120443248691E-2</v>
      </c>
      <c r="E17" s="101">
        <v>2.4295120443248691E-2</v>
      </c>
      <c r="F17" s="101">
        <v>2.4295120443248691E-2</v>
      </c>
    </row>
    <row r="18" spans="1:8" ht="15.75" customHeight="1" x14ac:dyDescent="0.2">
      <c r="B18" s="19" t="s">
        <v>3</v>
      </c>
      <c r="C18" s="101">
        <v>0.15007652965783441</v>
      </c>
      <c r="D18" s="101">
        <v>0.15007652965783441</v>
      </c>
      <c r="E18" s="101">
        <v>0.15007652965783441</v>
      </c>
      <c r="F18" s="101">
        <v>0.15007652965783441</v>
      </c>
    </row>
    <row r="19" spans="1:8" ht="15.75" customHeight="1" x14ac:dyDescent="0.2">
      <c r="B19" s="19" t="s">
        <v>101</v>
      </c>
      <c r="C19" s="101">
        <v>1.7901193465893431E-2</v>
      </c>
      <c r="D19" s="101">
        <v>1.7901193465893431E-2</v>
      </c>
      <c r="E19" s="101">
        <v>1.7901193465893431E-2</v>
      </c>
      <c r="F19" s="101">
        <v>1.7901193465893431E-2</v>
      </c>
    </row>
    <row r="20" spans="1:8" ht="15.75" customHeight="1" x14ac:dyDescent="0.2">
      <c r="B20" s="19" t="s">
        <v>79</v>
      </c>
      <c r="C20" s="101">
        <v>1.9844259377181251E-2</v>
      </c>
      <c r="D20" s="101">
        <v>1.9844259377181251E-2</v>
      </c>
      <c r="E20" s="101">
        <v>1.9844259377181251E-2</v>
      </c>
      <c r="F20" s="101">
        <v>1.9844259377181251E-2</v>
      </c>
    </row>
    <row r="21" spans="1:8" ht="15.75" customHeight="1" x14ac:dyDescent="0.2">
      <c r="B21" s="19" t="s">
        <v>88</v>
      </c>
      <c r="C21" s="101">
        <v>7.9351354373928026E-2</v>
      </c>
      <c r="D21" s="101">
        <v>7.9351354373928026E-2</v>
      </c>
      <c r="E21" s="101">
        <v>7.9351354373928026E-2</v>
      </c>
      <c r="F21" s="101">
        <v>7.9351354373928026E-2</v>
      </c>
    </row>
    <row r="22" spans="1:8" ht="15.75" customHeight="1" x14ac:dyDescent="0.2">
      <c r="B22" s="19" t="s">
        <v>99</v>
      </c>
      <c r="C22" s="101">
        <v>0.25881496656101122</v>
      </c>
      <c r="D22" s="101">
        <v>0.25881496656101122</v>
      </c>
      <c r="E22" s="101">
        <v>0.25881496656101122</v>
      </c>
      <c r="F22" s="101">
        <v>0.25881496656101122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8.6847340999999995E-2</v>
      </c>
    </row>
    <row r="27" spans="1:8" ht="15.75" customHeight="1" x14ac:dyDescent="0.2">
      <c r="B27" s="19" t="s">
        <v>89</v>
      </c>
      <c r="C27" s="101">
        <v>8.4805239999999997E-3</v>
      </c>
    </row>
    <row r="28" spans="1:8" ht="15.75" customHeight="1" x14ac:dyDescent="0.2">
      <c r="B28" s="19" t="s">
        <v>103</v>
      </c>
      <c r="C28" s="101">
        <v>0.15529126400000001</v>
      </c>
    </row>
    <row r="29" spans="1:8" ht="15.75" customHeight="1" x14ac:dyDescent="0.2">
      <c r="B29" s="19" t="s">
        <v>86</v>
      </c>
      <c r="C29" s="101">
        <v>0.168382743</v>
      </c>
    </row>
    <row r="30" spans="1:8" ht="15.75" customHeight="1" x14ac:dyDescent="0.2">
      <c r="B30" s="19" t="s">
        <v>4</v>
      </c>
      <c r="C30" s="101">
        <v>0.105182391</v>
      </c>
    </row>
    <row r="31" spans="1:8" ht="15.75" customHeight="1" x14ac:dyDescent="0.2">
      <c r="B31" s="19" t="s">
        <v>80</v>
      </c>
      <c r="C31" s="101">
        <v>0.10869061100000001</v>
      </c>
    </row>
    <row r="32" spans="1:8" ht="15.75" customHeight="1" x14ac:dyDescent="0.2">
      <c r="B32" s="19" t="s">
        <v>85</v>
      </c>
      <c r="C32" s="101">
        <v>1.8206013E-2</v>
      </c>
    </row>
    <row r="33" spans="2:3" ht="15.75" customHeight="1" x14ac:dyDescent="0.2">
      <c r="B33" s="19" t="s">
        <v>100</v>
      </c>
      <c r="C33" s="101">
        <v>8.4055170999999984E-2</v>
      </c>
    </row>
    <row r="34" spans="2:3" ht="15.75" customHeight="1" x14ac:dyDescent="0.2">
      <c r="B34" s="19" t="s">
        <v>87</v>
      </c>
      <c r="C34" s="101">
        <v>0.26486394200000002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hDR3+tYWsewCDvdwmY9ag6Md5zxa8SWPFlTAp4bwDysCMphCUdGHRBkxjqLYtWqdW/A9Oa9vH5LfBA839wrdqg==" saltValue="IbMXZQygSvmt6nFg+/5pL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">
      <c r="B4" s="5" t="s">
        <v>110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">
      <c r="B5" s="5" t="s">
        <v>106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">
      <c r="B10" s="5" t="s">
        <v>107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">
      <c r="B11" s="5" t="s">
        <v>119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0.83953369649999998</v>
      </c>
      <c r="D14" s="54">
        <v>0.82410223475900002</v>
      </c>
      <c r="E14" s="54">
        <v>0.82410223475900002</v>
      </c>
      <c r="F14" s="54">
        <v>0.68824316440900002</v>
      </c>
      <c r="G14" s="54">
        <v>0.68824316440900002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0.35206181376206097</v>
      </c>
      <c r="D15" s="52">
        <f t="shared" si="0"/>
        <v>0.34559056855512571</v>
      </c>
      <c r="E15" s="52">
        <f t="shared" si="0"/>
        <v>0.34559056855512571</v>
      </c>
      <c r="F15" s="52">
        <f t="shared" si="0"/>
        <v>0.28861752396757179</v>
      </c>
      <c r="G15" s="52">
        <f t="shared" si="0"/>
        <v>0.28861752396757179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gcqN8nN1QX8VLLjHSV1+4nGHIKnZmuaD7j24xqQB92x/l2cCTxtI2kH6vnsIWvAkctjkJrP+4scl4Tva6ADhIw==" saltValue="0EN1hsGRXiPDWd25ZfIR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0.38865440000000001</v>
      </c>
      <c r="D2" s="53">
        <v>0.26556879999999999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0.47791139999999999</v>
      </c>
      <c r="D3" s="53">
        <v>0.42204710000000001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>
        <v>0</v>
      </c>
    </row>
    <row r="5" spans="1:7" x14ac:dyDescent="0.2">
      <c r="B5" s="3" t="s">
        <v>125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YrKcM5dAut8DvCfVKZvyGcwEwJV1xAi8rnA9Wv6QoJc35HHekpm+uUmcWq1UsKNw5c1i2Qg0heiL0VupOOwe4A==" saltValue="SXo4IrhQ/uPlmGqIL1ogG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jK/XpZk6pikOv9W2Lo0Okxb9mQbzwA5JGY7+eDm2oAkVZ5b7eJwA9Z7feSnmfclz90Fn91o6YsfTCTcmtJH2w==" saltValue="RYckgWgx5zRhrUdPdjgYN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Iz5iCDCj2bDwBBuwK5uEvDqS4QdMuOMlNiHWqBA0uav2WS78eelmr5mwwMkjcDS08+qMRxwvQnhVz1Em0KmzfA==" saltValue="0IHKwAUHmjWU+4J2VfzBE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urUFFCQ7qIy5JpOM7cOQxkPSktz3REGdQIvS+pjaElpy9xOTb3vrMzsMbUvdiXYz5q8RdN8x5mmAXwwy+ytBGg==" saltValue="XimLaIrtUbRAGYbyICt6W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+ZnkzTBuq7uGyLTSTPMJXkilLLMogDRtkfvjPh2+mbd5H3yHaS74HSP+PD0+VE9UifJW0PLaTDb60/WSQ0kyYg==" saltValue="f/qFjoLMZMp0EaE0GrkCm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2023-01-25T11:46:35Z</dcterms:modified>
</cp:coreProperties>
</file>