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56DD6651-15F4-4A61-81CC-3F4A1E78FD0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7" i="2"/>
  <c r="A29" i="2"/>
  <c r="A26" i="2"/>
  <c r="A24" i="2"/>
  <c r="A21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H3" i="2"/>
  <c r="G3" i="2"/>
  <c r="I3" i="2" s="1"/>
  <c r="A3" i="2"/>
  <c r="H2" i="2"/>
  <c r="G2" i="2"/>
  <c r="A2" i="2"/>
  <c r="A31" i="2" s="1"/>
  <c r="C33" i="1"/>
  <c r="C20" i="1"/>
  <c r="I7" i="2" l="1"/>
  <c r="A25" i="2"/>
  <c r="A32" i="2"/>
  <c r="A33" i="2"/>
  <c r="I2" i="2"/>
  <c r="A34" i="2"/>
  <c r="A39" i="2"/>
  <c r="I4" i="2"/>
  <c r="A1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<sst xmlns="http://schemas.openxmlformats.org/spreadsheetml/2006/main" count="2092" uniqueCount="341">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</sst>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933582.2265625</v>
      </c>
    </row>
    <row r="8" spans="1:3" ht="15" customHeight="1" x14ac:dyDescent="0.2">
      <c r="B8" s="5" t="s">
        <v>44</v>
      </c>
      <c r="C8" s="44">
        <v>3.5000000000000003E-2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0.80865753173828092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0.1108</v>
      </c>
    </row>
    <row r="24" spans="1:3" ht="15" customHeight="1" x14ac:dyDescent="0.2">
      <c r="B24" s="15" t="s">
        <v>46</v>
      </c>
      <c r="C24" s="45">
        <v>0.51619999999999999</v>
      </c>
    </row>
    <row r="25" spans="1:3" ht="15" customHeight="1" x14ac:dyDescent="0.2">
      <c r="B25" s="15" t="s">
        <v>47</v>
      </c>
      <c r="C25" s="45">
        <v>0.3543</v>
      </c>
    </row>
    <row r="26" spans="1:3" ht="15" customHeight="1" x14ac:dyDescent="0.2">
      <c r="B26" s="15" t="s">
        <v>48</v>
      </c>
      <c r="C26" s="45">
        <v>1.8700000000000001E-2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3.4494386581701701</v>
      </c>
    </row>
    <row r="38" spans="1:5" ht="15" customHeight="1" x14ac:dyDescent="0.2">
      <c r="B38" s="11" t="s">
        <v>35</v>
      </c>
      <c r="C38" s="43">
        <v>5.6946702691401896</v>
      </c>
      <c r="D38" s="12"/>
      <c r="E38" s="13"/>
    </row>
    <row r="39" spans="1:5" ht="15" customHeight="1" x14ac:dyDescent="0.2">
      <c r="B39" s="11" t="s">
        <v>61</v>
      </c>
      <c r="C39" s="43">
        <v>6.9787128462022396</v>
      </c>
      <c r="D39" s="12"/>
      <c r="E39" s="12"/>
    </row>
    <row r="40" spans="1:5" ht="15" customHeight="1" x14ac:dyDescent="0.2">
      <c r="B40" s="11" t="s">
        <v>36</v>
      </c>
      <c r="C40" s="100">
        <v>0.19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3.2249903579999999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2.11395375E-2</v>
      </c>
      <c r="D45" s="12"/>
    </row>
    <row r="46" spans="1:5" ht="15.75" customHeight="1" x14ac:dyDescent="0.2">
      <c r="B46" s="11" t="s">
        <v>51</v>
      </c>
      <c r="C46" s="45">
        <v>7.4799499999999991E-2</v>
      </c>
      <c r="D46" s="12"/>
    </row>
    <row r="47" spans="1:5" ht="15.75" customHeight="1" x14ac:dyDescent="0.2">
      <c r="B47" s="11" t="s">
        <v>59</v>
      </c>
      <c r="C47" s="45">
        <v>0.13228186250000001</v>
      </c>
      <c r="D47" s="12"/>
      <c r="E47" s="13"/>
    </row>
    <row r="48" spans="1:5" ht="15" customHeight="1" x14ac:dyDescent="0.2">
      <c r="B48" s="11" t="s">
        <v>58</v>
      </c>
      <c r="C48" s="46">
        <v>0.77177909999999994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0.62845099999999998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8.1845530999999999E-2</v>
      </c>
    </row>
    <row r="63" spans="1:4" ht="15.75" customHeight="1" x14ac:dyDescent="0.2">
      <c r="A63" s="4"/>
    </row>
  </sheetData>
  <sheetProtection algorithmName="SHA-512" hashValue="YxGHjjiHy6faXZSmYV2mmZfaEMjnVk86wqaTL3sS2GpOENOzLLT6n/JtYy3eBVH/Pqzm/f/4yeBiTMXd/A6Vkw==" saltValue="uTPyQMRUl5+NRmIx238k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0.58912787</v>
      </c>
      <c r="C2" s="98">
        <v>0.95</v>
      </c>
      <c r="D2" s="56">
        <v>92.337747645899924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40.649110236447719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952.2771040936276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8.6128948600850652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0.18255716799999999</v>
      </c>
      <c r="C10" s="98">
        <v>0.95</v>
      </c>
      <c r="D10" s="56">
        <v>13.78140968024363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0.18255716799999999</v>
      </c>
      <c r="C11" s="98">
        <v>0.95</v>
      </c>
      <c r="D11" s="56">
        <v>13.78140968024363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0.18255716799999999</v>
      </c>
      <c r="C12" s="98">
        <v>0.95</v>
      </c>
      <c r="D12" s="56">
        <v>13.78140968024363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0.18255716799999999</v>
      </c>
      <c r="C13" s="98">
        <v>0.95</v>
      </c>
      <c r="D13" s="56">
        <v>13.78140968024363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0.18255716799999999</v>
      </c>
      <c r="C14" s="98">
        <v>0.95</v>
      </c>
      <c r="D14" s="56">
        <v>13.78140968024363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0.18255716799999999</v>
      </c>
      <c r="C15" s="98">
        <v>0.95</v>
      </c>
      <c r="D15" s="56">
        <v>13.78140968024363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1.4881754801389779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21.79150990690356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21.79150990690356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0.98499999999999999</v>
      </c>
      <c r="C21" s="98">
        <v>0.95</v>
      </c>
      <c r="D21" s="56">
        <v>91.149218966868133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24.185634611008918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4.7601065600060064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0.24898731499999999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0.14238318799999999</v>
      </c>
      <c r="C27" s="98">
        <v>0.95</v>
      </c>
      <c r="D27" s="56">
        <v>19.347107873216441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0.84309924344814502</v>
      </c>
      <c r="C29" s="98">
        <v>0.95</v>
      </c>
      <c r="D29" s="56">
        <v>191.95165548538569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0.83197235394544489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3.2744527743238541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4.9836110403594773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0.64526283546383201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lgkgpxW27sMUl1wXcyiKrAUPSJkOecJD4n/IBmrmmiD0dozNjzt4+DFP7Is5akLjcsJwQlbJGqzYdFkFT/KG0A==" saltValue="u0JY5muC0/5YArIhJEGZ1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Ha5DclROPYnl6sljLmprs1DIKkasQhjIOk35wxUuvhi6PypLbamziprWUWhOlRG6ydkIbX+++H+zGcEL8W3nuw==" saltValue="O+ch4IqC2n0IEd24KZV0C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e7I+Se6bxxwBbMTnSg1KaFKHNW7KgmBqyY+fjqCBkmjOeFgID8lsgY14vZ46bgiIpPSSG+s0nbNIkn5ha395MA==" saltValue="gmuvMiKYkHwUpWSRBCpf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">
      <c r="A4" s="3" t="s">
        <v>207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zfKkZ37idQ3eKceJtoWWTOG8+fKREaeMZatNMJsyXSyyVUQidzFkh4c7GHGGK9JJDmGIXG9JWvPCZPezY3OJeQ==" saltValue="8UcmxmMN3q8C0D3Fg8F9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3.5000000000000003E-2</v>
      </c>
      <c r="E2" s="60">
        <f>food_insecure</f>
        <v>3.5000000000000003E-2</v>
      </c>
      <c r="F2" s="60">
        <f>food_insecure</f>
        <v>3.5000000000000003E-2</v>
      </c>
      <c r="G2" s="60">
        <f>food_insecure</f>
        <v>3.5000000000000003E-2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3.5000000000000003E-2</v>
      </c>
      <c r="F5" s="60">
        <f>food_insecure</f>
        <v>3.5000000000000003E-2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3.5000000000000003E-2</v>
      </c>
      <c r="F8" s="60">
        <f>food_insecure</f>
        <v>3.5000000000000003E-2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3.5000000000000003E-2</v>
      </c>
      <c r="F9" s="60">
        <f>food_insecure</f>
        <v>3.5000000000000003E-2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3.5000000000000003E-2</v>
      </c>
      <c r="I15" s="60">
        <f>food_insecure</f>
        <v>3.5000000000000003E-2</v>
      </c>
      <c r="J15" s="60">
        <f>food_insecure</f>
        <v>3.5000000000000003E-2</v>
      </c>
      <c r="K15" s="60">
        <f>food_insecure</f>
        <v>3.5000000000000003E-2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9.5164176589965982E-2</v>
      </c>
      <c r="M25" s="60">
        <f>(1-food_insecure)*(0.49)+food_insecure*(0.7)</f>
        <v>0.49735000000000001</v>
      </c>
      <c r="N25" s="60">
        <f>(1-food_insecure)*(0.49)+food_insecure*(0.7)</f>
        <v>0.49735000000000001</v>
      </c>
      <c r="O25" s="60">
        <f>(1-food_insecure)*(0.49)+food_insecure*(0.7)</f>
        <v>0.49735000000000001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4.0784647109985417E-2</v>
      </c>
      <c r="M26" s="60">
        <f>(1-food_insecure)*(0.21)+food_insecure*(0.3)</f>
        <v>0.21315000000000001</v>
      </c>
      <c r="N26" s="60">
        <f>(1-food_insecure)*(0.21)+food_insecure*(0.3)</f>
        <v>0.21315000000000001</v>
      </c>
      <c r="O26" s="60">
        <f>(1-food_insecure)*(0.21)+food_insecure*(0.3)</f>
        <v>0.21315000000000001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5.5393644561767666E-2</v>
      </c>
      <c r="M27" s="60">
        <f>(1-food_insecure)*(0.3)</f>
        <v>0.28949999999999998</v>
      </c>
      <c r="N27" s="60">
        <f>(1-food_insecure)*(0.3)</f>
        <v>0.28949999999999998</v>
      </c>
      <c r="O27" s="60">
        <f>(1-food_insecure)*(0.3)</f>
        <v>0.28949999999999998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0.80865753173828092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QmHSiMVtGqErn0NJphdpRwU4CoLIDHMHXoKqHjMwKQaOgxJUkozyR1BsE7HvVbsF2lIfYlqDspuZKS9LRoqfDQ==" saltValue="7KndivZLwZPzh+XwWf01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7LLPlIzP+H27eW+sxRoHTvXBo0yX4+f+9oDVam2qoBoNlQUo0i71y+GRlde6uP0LcRhskq5Ha1FFGst0B4Whdg==" saltValue="GkxScAwptnp5tzfYpbs7a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I7s23VOQELm39OC/jCiU0DX6YbDsiHm0Uqoh+YpfuMbO9BQR8rwKy21pRSCbegsUnORszomowxDdwBfo7+7Tw==" saltValue="Pb5m2vBs8v9HHJ56Imvtn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nawDLVaIs0XOWoAY9ojunK6DNbpVu0VAGCBsOql+ENG+Jz92P5hcq4FJDVwi6z2zc7RFk5C4+blUTeSKlIS5A==" saltValue="Oz6yH/CpMB5E3x+8/J1Jt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c7kuozKj8V/RrPI8EKnkU8Cr6tXpg+mrXW10DlOKHzd6j4Ve9M3bRIzuvUSMAoZQQKcYLLykGTv9+VoqXUtnQ==" saltValue="++R9JEFoKNXvIAlwoKyqV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183IRQBFrmfgtvXChsWYTpZ9uxC9Ge/y8NqZ/3LZDc2iSoGkY7/KUYj+Jt6B6eMNvtN0Qs0SWywLhaQeYO3IBA==" saltValue="APUXKdOd9IzTXkmEkYF4w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179137.54560000001</v>
      </c>
      <c r="C2" s="49">
        <v>498000</v>
      </c>
      <c r="D2" s="49">
        <v>1027000</v>
      </c>
      <c r="E2" s="49">
        <v>12058000</v>
      </c>
      <c r="F2" s="49">
        <v>10671000</v>
      </c>
      <c r="G2" s="17">
        <f t="shared" ref="G2:G11" si="0">C2+D2+E2+F2</f>
        <v>24254000</v>
      </c>
      <c r="H2" s="17">
        <f t="shared" ref="H2:H11" si="1">(B2 + stillbirth*B2/(1000-stillbirth))/(1-abortion)</f>
        <v>204224.01320071711</v>
      </c>
      <c r="I2" s="17">
        <f t="shared" ref="I2:I11" si="2">G2-H2</f>
        <v>24049775.986799281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177216.16959999999</v>
      </c>
      <c r="C3" s="50">
        <v>499000</v>
      </c>
      <c r="D3" s="50">
        <v>1013000</v>
      </c>
      <c r="E3" s="50">
        <v>11838000</v>
      </c>
      <c r="F3" s="50">
        <v>10810000</v>
      </c>
      <c r="G3" s="17">
        <f t="shared" si="0"/>
        <v>24160000</v>
      </c>
      <c r="H3" s="17">
        <f t="shared" si="1"/>
        <v>202033.56721535278</v>
      </c>
      <c r="I3" s="17">
        <f t="shared" si="2"/>
        <v>23957966.432784647</v>
      </c>
    </row>
    <row r="4" spans="1:9" ht="15.75" customHeight="1" x14ac:dyDescent="0.2">
      <c r="A4" s="5">
        <f t="shared" si="3"/>
        <v>2023</v>
      </c>
      <c r="B4" s="49">
        <v>175323.6832</v>
      </c>
      <c r="C4" s="50">
        <v>501000</v>
      </c>
      <c r="D4" s="50">
        <v>1005000</v>
      </c>
      <c r="E4" s="50">
        <v>11511000</v>
      </c>
      <c r="F4" s="50">
        <v>10930000</v>
      </c>
      <c r="G4" s="17">
        <f t="shared" si="0"/>
        <v>23947000</v>
      </c>
      <c r="H4" s="17">
        <f t="shared" si="1"/>
        <v>199876.05653694487</v>
      </c>
      <c r="I4" s="17">
        <f t="shared" si="2"/>
        <v>23747123.943463054</v>
      </c>
    </row>
    <row r="5" spans="1:9" ht="15.75" customHeight="1" x14ac:dyDescent="0.2">
      <c r="A5" s="5">
        <f t="shared" si="3"/>
        <v>2024</v>
      </c>
      <c r="B5" s="49">
        <v>173469.00339999999</v>
      </c>
      <c r="C5" s="50">
        <v>502000</v>
      </c>
      <c r="D5" s="50">
        <v>1000000</v>
      </c>
      <c r="E5" s="50">
        <v>11094000</v>
      </c>
      <c r="F5" s="50">
        <v>11069000</v>
      </c>
      <c r="G5" s="17">
        <f t="shared" si="0"/>
        <v>23665000</v>
      </c>
      <c r="H5" s="17">
        <f t="shared" si="1"/>
        <v>197761.64690444904</v>
      </c>
      <c r="I5" s="17">
        <f t="shared" si="2"/>
        <v>23467238.35309555</v>
      </c>
    </row>
    <row r="6" spans="1:9" ht="15.75" customHeight="1" x14ac:dyDescent="0.2">
      <c r="A6" s="5">
        <f t="shared" si="3"/>
        <v>2025</v>
      </c>
      <c r="B6" s="49">
        <v>171633.35</v>
      </c>
      <c r="C6" s="50">
        <v>499000</v>
      </c>
      <c r="D6" s="50">
        <v>994000</v>
      </c>
      <c r="E6" s="50">
        <v>10599000</v>
      </c>
      <c r="F6" s="50">
        <v>11246000</v>
      </c>
      <c r="G6" s="17">
        <f t="shared" si="0"/>
        <v>23338000</v>
      </c>
      <c r="H6" s="17">
        <f t="shared" si="1"/>
        <v>195668.92813386465</v>
      </c>
      <c r="I6" s="17">
        <f t="shared" si="2"/>
        <v>23142331.071866136</v>
      </c>
    </row>
    <row r="7" spans="1:9" ht="15.75" customHeight="1" x14ac:dyDescent="0.2">
      <c r="A7" s="5">
        <f t="shared" si="3"/>
        <v>2026</v>
      </c>
      <c r="B7" s="49">
        <v>170175.91500000001</v>
      </c>
      <c r="C7" s="50">
        <v>494000</v>
      </c>
      <c r="D7" s="50">
        <v>991000</v>
      </c>
      <c r="E7" s="50">
        <v>10022000</v>
      </c>
      <c r="F7" s="50">
        <v>11435000</v>
      </c>
      <c r="G7" s="17">
        <f t="shared" si="0"/>
        <v>22942000</v>
      </c>
      <c r="H7" s="17">
        <f t="shared" si="1"/>
        <v>194007.39356453542</v>
      </c>
      <c r="I7" s="17">
        <f t="shared" si="2"/>
        <v>22747992.606435463</v>
      </c>
    </row>
    <row r="8" spans="1:9" ht="15.75" customHeight="1" x14ac:dyDescent="0.2">
      <c r="A8" s="5">
        <f t="shared" si="3"/>
        <v>2027</v>
      </c>
      <c r="B8" s="49">
        <v>168724.432</v>
      </c>
      <c r="C8" s="50">
        <v>486000</v>
      </c>
      <c r="D8" s="50">
        <v>989000</v>
      </c>
      <c r="E8" s="50">
        <v>9370000</v>
      </c>
      <c r="F8" s="50">
        <v>11652000</v>
      </c>
      <c r="G8" s="17">
        <f t="shared" si="0"/>
        <v>22497000</v>
      </c>
      <c r="H8" s="17">
        <f t="shared" si="1"/>
        <v>192352.64451480514</v>
      </c>
      <c r="I8" s="17">
        <f t="shared" si="2"/>
        <v>22304647.355485193</v>
      </c>
    </row>
    <row r="9" spans="1:9" ht="15.75" customHeight="1" x14ac:dyDescent="0.2">
      <c r="A9" s="5">
        <f t="shared" si="3"/>
        <v>2028</v>
      </c>
      <c r="B9" s="49">
        <v>167251.682</v>
      </c>
      <c r="C9" s="50">
        <v>477000</v>
      </c>
      <c r="D9" s="50">
        <v>987000</v>
      </c>
      <c r="E9" s="50">
        <v>8696000</v>
      </c>
      <c r="F9" s="50">
        <v>11852000</v>
      </c>
      <c r="G9" s="17">
        <f t="shared" si="0"/>
        <v>22012000</v>
      </c>
      <c r="H9" s="17">
        <f t="shared" si="1"/>
        <v>190673.65022896766</v>
      </c>
      <c r="I9" s="17">
        <f t="shared" si="2"/>
        <v>21821326.349771034</v>
      </c>
    </row>
    <row r="10" spans="1:9" ht="15.75" customHeight="1" x14ac:dyDescent="0.2">
      <c r="A10" s="5">
        <f t="shared" si="3"/>
        <v>2029</v>
      </c>
      <c r="B10" s="49">
        <v>165766.986</v>
      </c>
      <c r="C10" s="50">
        <v>467000</v>
      </c>
      <c r="D10" s="50">
        <v>984000</v>
      </c>
      <c r="E10" s="50">
        <v>8082000</v>
      </c>
      <c r="F10" s="50">
        <v>11971000</v>
      </c>
      <c r="G10" s="17">
        <f t="shared" si="0"/>
        <v>21504000</v>
      </c>
      <c r="H10" s="17">
        <f t="shared" si="1"/>
        <v>188981.03702224157</v>
      </c>
      <c r="I10" s="17">
        <f t="shared" si="2"/>
        <v>21315018.96297776</v>
      </c>
    </row>
    <row r="11" spans="1:9" ht="15.75" customHeight="1" x14ac:dyDescent="0.2">
      <c r="A11" s="5">
        <f t="shared" si="3"/>
        <v>2030</v>
      </c>
      <c r="B11" s="49">
        <v>164261.519</v>
      </c>
      <c r="C11" s="50">
        <v>460000</v>
      </c>
      <c r="D11" s="50">
        <v>980000</v>
      </c>
      <c r="E11" s="50">
        <v>7580000</v>
      </c>
      <c r="F11" s="50">
        <v>11970000</v>
      </c>
      <c r="G11" s="17">
        <f t="shared" si="0"/>
        <v>20990000</v>
      </c>
      <c r="H11" s="17">
        <f t="shared" si="1"/>
        <v>187264.74403937487</v>
      </c>
      <c r="I11" s="17">
        <f t="shared" si="2"/>
        <v>20802735.255960625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r9OdP3Wmv8XlM1YoHDlILDNCfu+JidhQf4JOw8Pa+jthVEgU9PBQXCmTZEb7CBCIVGH7MbRy2x0e2dPFWerMw==" saltValue="mtWs+WtxwyRrQzLDIppo+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bQuR88cPWAKQRXHdSIM9QsmvrE1sDay0yxgv6fX2DQLS4sW13BWBwRAKH3xl71aY7BmKBamgCwe90mPwcIpNmw==" saltValue="+gjaUpCpZlOqxqcrF4QMC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AhxK2qOn/Ucc+T2NR7O43+sAKXD6RV0RgOcQTdOIEQrDB4KeWNTPX8E3+qEK2EEIuB923scDzH5Pxpo8O+3q7Q==" saltValue="6RNsVgU4P7xDpJovEnTA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PtYTKzPhdi3yJvgbdyk9XQzW8gWWn6QUlVghwgSSCpKsWRJ5VrLtIiHu/G3ahj2u8sElCuYZlsddRgSs22SwDQ==" saltValue="2S4QOy/HwqZx8sR7txc9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izMhUbb1JGeB8oL9OGSSD4jWJ7oJQucvsGAtq/C4mqhiST2TiGH7bk02OmwzvwSv8he+P9ffS7coEnrSkD/2KQ==" saltValue="mVekw3vhQAQ7gPeof18Vs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cgPCYIxBaKL4KrMDM3VoYreWQ9yTa5XhKL1agpKhQFkPqPyGyIVwHCqMb0AgVdBzO6VTTaT8OaYx02YAC5zlKA==" saltValue="Cqk6StakKbNwp8ENfP9s6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ErnuJ43+ILmVHdE4kdw5HvqXfx0+OekAMllQzm5NDFbxV/P0evIn23hTmFF0pFHaSc6Ddcus/3lA1x0i/hzrEA==" saltValue="3Lr8BO8F5Gxj/galxHPF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xZ4xNPAt2jceqRQQ5dbId9Lk3+Fp1qCTf09YeGbcRHQQgssRpCSqnnSAq3GqDVSWnc13/pts8chPGOdROk/1FQ==" saltValue="vlqeY/PZE30C7L6+QGPvh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2ZVCr1HeB8jKOAMSoI0tPJOoe/Lp+495y0idrMSmM/JZBOeMpQ5qEhHvEALZvUawAiVf6H45UxvQ3MZaYCV/VA==" saltValue="u55G+YHlhiAPlqXveJ/j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LvtKP9uCCZhXNLQHSwk80Lqq5/NLTRzooXKH6Zz2yi4ilx9TjTl/Lk6vTcHUSpl5EmF3I/NxDXCYmgyUYsGSg==" saltValue="5D7lsBpF55XnLF+9rtbOz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1.6926218717804649E-2</v>
      </c>
    </row>
    <row r="5" spans="1:8" ht="15.75" customHeight="1" x14ac:dyDescent="0.2">
      <c r="B5" s="19" t="s">
        <v>95</v>
      </c>
      <c r="C5" s="101">
        <v>0.10869605779531261</v>
      </c>
    </row>
    <row r="6" spans="1:8" ht="15.75" customHeight="1" x14ac:dyDescent="0.2">
      <c r="B6" s="19" t="s">
        <v>91</v>
      </c>
      <c r="C6" s="101">
        <v>5.9248256875466553E-2</v>
      </c>
    </row>
    <row r="7" spans="1:8" ht="15.75" customHeight="1" x14ac:dyDescent="0.2">
      <c r="B7" s="19" t="s">
        <v>96</v>
      </c>
      <c r="C7" s="101">
        <v>0.48224904386075579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0.25658968115453301</v>
      </c>
    </row>
    <row r="10" spans="1:8" ht="15.75" customHeight="1" x14ac:dyDescent="0.2">
      <c r="B10" s="19" t="s">
        <v>94</v>
      </c>
      <c r="C10" s="101">
        <v>7.6290741596127407E-2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4.449461027195783E-3</v>
      </c>
      <c r="D14" s="55">
        <v>4.449461027195783E-3</v>
      </c>
      <c r="E14" s="55">
        <v>4.449461027195783E-3</v>
      </c>
      <c r="F14" s="55">
        <v>4.449461027195783E-3</v>
      </c>
    </row>
    <row r="15" spans="1:8" ht="15.75" customHeight="1" x14ac:dyDescent="0.2">
      <c r="B15" s="19" t="s">
        <v>102</v>
      </c>
      <c r="C15" s="101">
        <v>0.42924604033635089</v>
      </c>
      <c r="D15" s="101">
        <v>0.42924604033635089</v>
      </c>
      <c r="E15" s="101">
        <v>0.42924604033635089</v>
      </c>
      <c r="F15" s="101">
        <v>0.42924604033635089</v>
      </c>
    </row>
    <row r="16" spans="1:8" ht="15.75" customHeight="1" x14ac:dyDescent="0.2">
      <c r="B16" s="19" t="s">
        <v>2</v>
      </c>
      <c r="C16" s="101">
        <v>1.5474558425237379E-2</v>
      </c>
      <c r="D16" s="101">
        <v>1.5474558425237379E-2</v>
      </c>
      <c r="E16" s="101">
        <v>1.5474558425237379E-2</v>
      </c>
      <c r="F16" s="101">
        <v>1.5474558425237379E-2</v>
      </c>
    </row>
    <row r="17" spans="1:8" ht="15.75" customHeight="1" x14ac:dyDescent="0.2">
      <c r="B17" s="19" t="s">
        <v>90</v>
      </c>
      <c r="C17" s="101">
        <v>1.652669645312074E-3</v>
      </c>
      <c r="D17" s="101">
        <v>1.652669645312074E-3</v>
      </c>
      <c r="E17" s="101">
        <v>1.652669645312074E-3</v>
      </c>
      <c r="F17" s="101">
        <v>1.652669645312074E-3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4.1607217409277836E-3</v>
      </c>
      <c r="D20" s="101">
        <v>4.1607217409277836E-3</v>
      </c>
      <c r="E20" s="101">
        <v>4.1607217409277836E-3</v>
      </c>
      <c r="F20" s="101">
        <v>4.1607217409277836E-3</v>
      </c>
    </row>
    <row r="21" spans="1:8" ht="15.75" customHeight="1" x14ac:dyDescent="0.2">
      <c r="B21" s="19" t="s">
        <v>88</v>
      </c>
      <c r="C21" s="101">
        <v>0.1410897828025737</v>
      </c>
      <c r="D21" s="101">
        <v>0.1410897828025737</v>
      </c>
      <c r="E21" s="101">
        <v>0.1410897828025737</v>
      </c>
      <c r="F21" s="101">
        <v>0.1410897828025737</v>
      </c>
    </row>
    <row r="22" spans="1:8" ht="15.75" customHeight="1" x14ac:dyDescent="0.2">
      <c r="B22" s="19" t="s">
        <v>99</v>
      </c>
      <c r="C22" s="101">
        <v>0.40392676602240229</v>
      </c>
      <c r="D22" s="101">
        <v>0.40392676602240229</v>
      </c>
      <c r="E22" s="101">
        <v>0.40392676602240229</v>
      </c>
      <c r="F22" s="101">
        <v>0.40392676602240229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7.5198439000000006E-2</v>
      </c>
    </row>
    <row r="27" spans="1:8" ht="15.75" customHeight="1" x14ac:dyDescent="0.2">
      <c r="B27" s="19" t="s">
        <v>89</v>
      </c>
      <c r="C27" s="101">
        <v>5.6785192000000012E-2</v>
      </c>
    </row>
    <row r="28" spans="1:8" ht="15.75" customHeight="1" x14ac:dyDescent="0.2">
      <c r="B28" s="19" t="s">
        <v>103</v>
      </c>
      <c r="C28" s="101">
        <v>0.122549727</v>
      </c>
    </row>
    <row r="29" spans="1:8" ht="15.75" customHeight="1" x14ac:dyDescent="0.2">
      <c r="B29" s="19" t="s">
        <v>86</v>
      </c>
      <c r="C29" s="101">
        <v>8.6248906E-2</v>
      </c>
    </row>
    <row r="30" spans="1:8" ht="15.75" customHeight="1" x14ac:dyDescent="0.2">
      <c r="B30" s="19" t="s">
        <v>4</v>
      </c>
      <c r="C30" s="101">
        <v>6.4099332999999994E-2</v>
      </c>
    </row>
    <row r="31" spans="1:8" ht="15.75" customHeight="1" x14ac:dyDescent="0.2">
      <c r="B31" s="19" t="s">
        <v>80</v>
      </c>
      <c r="C31" s="101">
        <v>0.35120792499999998</v>
      </c>
    </row>
    <row r="32" spans="1:8" ht="15.75" customHeight="1" x14ac:dyDescent="0.2">
      <c r="B32" s="19" t="s">
        <v>85</v>
      </c>
      <c r="C32" s="101">
        <v>0.132871925</v>
      </c>
    </row>
    <row r="33" spans="2:3" ht="15.75" customHeight="1" x14ac:dyDescent="0.2">
      <c r="B33" s="19" t="s">
        <v>100</v>
      </c>
      <c r="C33" s="101">
        <v>4.9043437000000002E-2</v>
      </c>
    </row>
    <row r="34" spans="2:3" ht="15.75" customHeight="1" x14ac:dyDescent="0.2">
      <c r="B34" s="19" t="s">
        <v>87</v>
      </c>
      <c r="C34" s="101">
        <v>6.1995117000000002E-2</v>
      </c>
    </row>
    <row r="35" spans="2:3" ht="15.75" customHeight="1" x14ac:dyDescent="0.2">
      <c r="B35" s="27" t="s">
        <v>60</v>
      </c>
      <c r="C35" s="48">
        <f>SUM(C26:C34)</f>
        <v>1.0000000009999999</v>
      </c>
    </row>
  </sheetData>
  <sheetProtection algorithmName="SHA-512" hashValue="3QwnPFET0hWtaZ19bNECV46shATwWZZul3T1OYZsDrOfaZx6iMLw9Cl8jHegEWCHkoto6nT++gcHeaBp++yblg==" saltValue="OQhS5jWSUJcANRIORQiF1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">
      <c r="B4" s="5" t="s">
        <v>110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">
      <c r="B5" s="5" t="s">
        <v>106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">
      <c r="B10" s="5" t="s">
        <v>107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">
      <c r="B11" s="5" t="s">
        <v>119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0.57073461624999999</v>
      </c>
      <c r="D14" s="54">
        <v>0.56424493110999996</v>
      </c>
      <c r="E14" s="54">
        <v>0.56424493110999996</v>
      </c>
      <c r="F14" s="54">
        <v>0.275576724198</v>
      </c>
      <c r="G14" s="54">
        <v>0.275576724198</v>
      </c>
      <c r="H14" s="45">
        <v>0.27400000000000002</v>
      </c>
      <c r="I14" s="55">
        <v>0.27400000000000002</v>
      </c>
      <c r="J14" s="55">
        <v>0.27400000000000002</v>
      </c>
      <c r="K14" s="55">
        <v>0.27400000000000002</v>
      </c>
      <c r="L14" s="45">
        <v>0.26700000000000002</v>
      </c>
      <c r="M14" s="55">
        <v>0.26700000000000002</v>
      </c>
      <c r="N14" s="55">
        <v>0.26700000000000002</v>
      </c>
      <c r="O14" s="55">
        <v>0.26700000000000002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0.35867874031692876</v>
      </c>
      <c r="D15" s="52">
        <f t="shared" si="0"/>
        <v>0.35460029120101055</v>
      </c>
      <c r="E15" s="52">
        <f t="shared" si="0"/>
        <v>0.35460029120101055</v>
      </c>
      <c r="F15" s="52">
        <f t="shared" si="0"/>
        <v>0.17318646789895728</v>
      </c>
      <c r="G15" s="52">
        <f t="shared" si="0"/>
        <v>0.17318646789895728</v>
      </c>
      <c r="H15" s="52">
        <f t="shared" si="0"/>
        <v>0.17219557400000002</v>
      </c>
      <c r="I15" s="52">
        <f t="shared" si="0"/>
        <v>0.17219557400000002</v>
      </c>
      <c r="J15" s="52">
        <f t="shared" si="0"/>
        <v>0.17219557400000002</v>
      </c>
      <c r="K15" s="52">
        <f t="shared" si="0"/>
        <v>0.17219557400000002</v>
      </c>
      <c r="L15" s="52">
        <f t="shared" si="0"/>
        <v>0.167796417</v>
      </c>
      <c r="M15" s="52">
        <f t="shared" si="0"/>
        <v>0.167796417</v>
      </c>
      <c r="N15" s="52">
        <f t="shared" si="0"/>
        <v>0.167796417</v>
      </c>
      <c r="O15" s="52">
        <f t="shared" si="0"/>
        <v>0.167796417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8nhQCfsS4Pe6XcDgTWfYl5m4jcASvIwefgfeDRG3qiNeePK9EmgGsW70L8VvDyU4n6ZyxzsDzx2tcIcIwJVZkw==" saltValue="1gRPFg2Ffvtmal1QrV5v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0.43501501852123098</v>
      </c>
      <c r="D2" s="53">
        <v>0.23498266272916701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0.2763713716074</v>
      </c>
      <c r="D3" s="53">
        <v>0.288356971458333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>
        <v>0</v>
      </c>
    </row>
    <row r="5" spans="1:7" x14ac:dyDescent="0.2">
      <c r="B5" s="3" t="s">
        <v>125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nCvYpVgtcMsgKPVCBqFgnctEQ0FkKZjVch02yHqKh7Arh+yUXc5gzTD44llrT8V8RBAd5kwAYtuPv0EPTVyBfQ==" saltValue="n9mzcRSSVLSI+5ubxQvlg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mfTvtDsVPXv+V8s2Rlxg3e4dMFKwZnzK9xcuRGtZYUkIaZux5qFLaeQGC7D8J7dSbv/so+GMbb+/vln1v9Dfw==" saltValue="60Marog4JeGARRLn8vAvK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VPk4WMLEKBg3nzKYkAf3KsfVB5lD7Ty5MLHQcnsARApHBGxO5Jak4NaBiQbOWNTD9PkcypvlsRM2o1MsuOqAyA==" saltValue="GsOaSVhALtSGhfR7gu1E6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7AamVyX5sMydI90g/nvtJ4rb+9yN8hiW0GFf1c6Ycs9yW/wOr9nJuvxnID9sqksVirv73aguMgUUJpc+pAGgcg==" saltValue="r1H67/o9nZFBNLeRi7b/e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Umvq34dVwuP6kjlnwO3MlQc5lOG3GYqOQAxe3mj8Iq9omC5zRMEmw/8Y/gLWkSCgQjEwgWQvFwBCZBZo03Qv5A==" saltValue="inOhU7jdmtqDOoEPJqV3Z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2023-01-25T11:50:16Z</dcterms:modified>
</cp:coreProperties>
</file>