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733EB2C0-F253-448F-B556-60947731F114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33" i="2"/>
  <c r="A32" i="2"/>
  <c r="A26" i="2"/>
  <c r="A17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H7" i="2"/>
  <c r="G7" i="2"/>
  <c r="I7" i="2" s="1"/>
  <c r="H6" i="2"/>
  <c r="G6" i="2"/>
  <c r="H5" i="2"/>
  <c r="G5" i="2"/>
  <c r="I5" i="2" s="1"/>
  <c r="H4" i="2"/>
  <c r="G4" i="2"/>
  <c r="I4" i="2" s="1"/>
  <c r="H3" i="2"/>
  <c r="G3" i="2"/>
  <c r="I3" i="2" s="1"/>
  <c r="A3" i="2"/>
  <c r="A4" i="2" s="1"/>
  <c r="A5" i="2" s="1"/>
  <c r="H2" i="2"/>
  <c r="G2" i="2"/>
  <c r="A2" i="2"/>
  <c r="A31" i="2" s="1"/>
  <c r="C33" i="1"/>
  <c r="C20" i="1"/>
  <c r="A24" i="2" l="1"/>
  <c r="A18" i="2"/>
  <c r="I6" i="2"/>
  <c r="A25" i="2"/>
  <c r="I8" i="2"/>
  <c r="A34" i="2"/>
  <c r="I2" i="2"/>
  <c r="A39" i="2"/>
  <c r="A19" i="2"/>
  <c r="A27" i="2"/>
  <c r="A35" i="2"/>
  <c r="A6" i="2"/>
  <c r="A7" i="2" s="1"/>
  <c r="A8" i="2" s="1"/>
  <c r="A9" i="2" s="1"/>
  <c r="A10" i="2" s="1"/>
  <c r="A11" i="2" s="1"/>
  <c r="A12" i="2"/>
  <c r="A20" i="2"/>
  <c r="A28" i="2"/>
  <c r="A36" i="2"/>
  <c r="A13" i="2"/>
  <c r="A29" i="2"/>
  <c r="A14" i="2"/>
  <c r="A22" i="2"/>
  <c r="A30" i="2"/>
  <c r="A38" i="2"/>
  <c r="A40" i="2"/>
  <c r="A21" i="2"/>
  <c r="A37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<sst xmlns="http://schemas.openxmlformats.org/spreadsheetml/2006/main" count="2092" uniqueCount="337">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</sst>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82988311.5</v>
      </c>
    </row>
    <row r="8" spans="1:3" ht="15" customHeight="1" x14ac:dyDescent="0.2">
      <c r="B8" s="5" t="s">
        <v>19</v>
      </c>
      <c r="C8" s="44">
        <v>5.0000000000000001E-3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0.81408699039999999</v>
      </c>
    </row>
    <row r="11" spans="1:3" ht="15" customHeight="1" x14ac:dyDescent="0.2">
      <c r="B11" s="5" t="s">
        <v>22</v>
      </c>
      <c r="C11" s="45">
        <v>0.62</v>
      </c>
    </row>
    <row r="12" spans="1:3" ht="15" customHeight="1" x14ac:dyDescent="0.2">
      <c r="B12" s="5" t="s">
        <v>23</v>
      </c>
      <c r="C12" s="45">
        <v>0.72</v>
      </c>
    </row>
    <row r="13" spans="1:3" ht="15" customHeight="1" x14ac:dyDescent="0.2">
      <c r="B13" s="5" t="s">
        <v>24</v>
      </c>
      <c r="C13" s="45">
        <v>0.10299999999999999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7.980000000000001E-2</v>
      </c>
    </row>
    <row r="24" spans="1:3" ht="15" customHeight="1" x14ac:dyDescent="0.2">
      <c r="B24" s="15" t="s">
        <v>33</v>
      </c>
      <c r="C24" s="45">
        <v>0.68840000000000001</v>
      </c>
    </row>
    <row r="25" spans="1:3" ht="15" customHeight="1" x14ac:dyDescent="0.2">
      <c r="B25" s="15" t="s">
        <v>34</v>
      </c>
      <c r="C25" s="45">
        <v>0.20130000000000001</v>
      </c>
    </row>
    <row r="26" spans="1:3" ht="15" customHeight="1" x14ac:dyDescent="0.2">
      <c r="B26" s="15" t="s">
        <v>35</v>
      </c>
      <c r="C26" s="45">
        <v>3.0499999999999999E-2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3.8615441240633799</v>
      </c>
    </row>
    <row r="38" spans="1:5" ht="15" customHeight="1" x14ac:dyDescent="0.2">
      <c r="B38" s="11" t="s">
        <v>45</v>
      </c>
      <c r="C38" s="43">
        <v>6.7589334874161402</v>
      </c>
      <c r="D38" s="12"/>
      <c r="E38" s="13"/>
    </row>
    <row r="39" spans="1:5" ht="15" customHeight="1" x14ac:dyDescent="0.2">
      <c r="B39" s="11" t="s">
        <v>46</v>
      </c>
      <c r="C39" s="43">
        <v>7.9004377553362701</v>
      </c>
      <c r="D39" s="12"/>
      <c r="E39" s="12"/>
    </row>
    <row r="40" spans="1:5" ht="15" customHeight="1" x14ac:dyDescent="0.2">
      <c r="B40" s="11" t="s">
        <v>47</v>
      </c>
      <c r="C40" s="100">
        <v>0.28999999999999998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5.5419555899999997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1.5745700000000001E-2</v>
      </c>
      <c r="D45" s="12"/>
    </row>
    <row r="46" spans="1:5" ht="15.75" customHeight="1" x14ac:dyDescent="0.2">
      <c r="B46" s="11" t="s">
        <v>52</v>
      </c>
      <c r="C46" s="45">
        <v>5.5079049999999997E-2</v>
      </c>
      <c r="D46" s="12"/>
    </row>
    <row r="47" spans="1:5" ht="15.75" customHeight="1" x14ac:dyDescent="0.2">
      <c r="B47" s="11" t="s">
        <v>53</v>
      </c>
      <c r="C47" s="45">
        <v>4.8836600000000001E-2</v>
      </c>
      <c r="D47" s="12"/>
      <c r="E47" s="13"/>
    </row>
    <row r="48" spans="1:5" ht="15" customHeight="1" x14ac:dyDescent="0.2">
      <c r="B48" s="11" t="s">
        <v>54</v>
      </c>
      <c r="C48" s="46">
        <v>0.88033865000000011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2.2000000000000002</v>
      </c>
      <c r="D51" s="12"/>
    </row>
    <row r="52" spans="1:4" ht="15" customHeight="1" x14ac:dyDescent="0.2">
      <c r="B52" s="11" t="s">
        <v>57</v>
      </c>
      <c r="C52" s="100">
        <v>2.2000000000000002</v>
      </c>
    </row>
    <row r="53" spans="1:4" ht="15.75" customHeight="1" x14ac:dyDescent="0.2">
      <c r="B53" s="11" t="s">
        <v>58</v>
      </c>
      <c r="C53" s="100">
        <v>2.2000000000000002</v>
      </c>
    </row>
    <row r="54" spans="1:4" ht="15.75" customHeight="1" x14ac:dyDescent="0.2">
      <c r="B54" s="11" t="s">
        <v>59</v>
      </c>
      <c r="C54" s="100">
        <v>2.2000000000000002</v>
      </c>
    </row>
    <row r="55" spans="1:4" ht="15.75" customHeight="1" x14ac:dyDescent="0.2">
      <c r="B55" s="11" t="s">
        <v>60</v>
      </c>
      <c r="C55" s="100">
        <v>2.2000000000000002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2.1363636363636359E-2</v>
      </c>
    </row>
    <row r="59" spans="1:4" ht="15.75" customHeight="1" x14ac:dyDescent="0.2">
      <c r="B59" s="11" t="s">
        <v>63</v>
      </c>
      <c r="C59" s="45">
        <v>0.65754500000000005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4.9525832999999901E-2</v>
      </c>
    </row>
    <row r="63" spans="1:4" ht="15.75" customHeight="1" x14ac:dyDescent="0.2">
      <c r="A63" s="4"/>
    </row>
  </sheetData>
  <sheetProtection algorithmName="SHA-512" hashValue="1fYZwAnWXxgv6eyqp841xwe2vpHuqiwk1xB34dpiS2aVZVEE6PtQylym7YBjIHEPyFzfNuFS//2LbiEl4eB1Xw==" saltValue="B3iNpyBIrnIO/gVfysbkg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</v>
      </c>
      <c r="C2" s="98">
        <v>0.95</v>
      </c>
      <c r="D2" s="56">
        <v>83.410471363702499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40.449016074200848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812.31808725464009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2.9368272794280301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13.58131551799676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13.58131551799676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13.58131551799676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13.58131551799676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13.58131551799676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13.58131551799676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1.288081317892106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18.60707793325918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18.60707793325918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0.99199999999999999</v>
      </c>
      <c r="C21" s="98">
        <v>0.95</v>
      </c>
      <c r="D21" s="56">
        <v>39.938718228324198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23.735422745953461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4.6350477086017117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0.25075676800000002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</v>
      </c>
      <c r="C27" s="98">
        <v>0.95</v>
      </c>
      <c r="D27" s="56">
        <v>19.14284064169528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0.84760787710545105</v>
      </c>
      <c r="C29" s="98">
        <v>0.95</v>
      </c>
      <c r="D29" s="56">
        <v>171.57648799823241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0.97300645133854413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</v>
      </c>
      <c r="C32" s="98">
        <v>0.95</v>
      </c>
      <c r="D32" s="56">
        <v>2.8242409092683909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2.9611221982701048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0.76055783683308997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NMquQLduIqyvqPpLl0qnPNmiBq3GPW5lrSHYdWak8w39muTaioGIJC5mLpUSTIkKyc/QjLx+7IqxbYjGzw1BnQ==" saltValue="yJvsf3QMBIAB3T9IvCD0k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LqJWQWZezZOAcYE8w+mnJ7RE0/GQbSdFxOuVWSiiMFlbehlm1mDW5AyAec0hHH69MDwSvGYHsslU2d+KOKzrQg==" saltValue="R/dbGsnxjM2PSf+CaLN3e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UqGc7gyTrUm8MkdCBDkOI/9mZ+ny7oUy5OhTkegmXeuK0qqHVf0FiWuKIJCFRN9SOEAEFeN3pTpCgRv1LWIWPQ==" saltValue="EI+Q8UXi7MR81gbyJcKI8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">
      <c r="A3" s="3" t="s">
        <v>209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">
      <c r="A4" s="3" t="s">
        <v>208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7vteZiZJWSFFBVuQPXXHTreT3U8S+gwSRUO9auRivgwE/aRI7zFBC/sITrgv9Y9wTTEWU6EaYXWkvn9udL16RQ==" saltValue="x+P52BfAlgQAvK/ZdDQR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5.0000000000000001E-3</v>
      </c>
      <c r="E2" s="60">
        <f>food_insecure</f>
        <v>5.0000000000000001E-3</v>
      </c>
      <c r="F2" s="60">
        <f>food_insecure</f>
        <v>5.0000000000000001E-3</v>
      </c>
      <c r="G2" s="60">
        <f>food_insecure</f>
        <v>5.0000000000000001E-3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5.0000000000000001E-3</v>
      </c>
      <c r="F5" s="60">
        <f>food_insecure</f>
        <v>5.0000000000000001E-3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5.0000000000000001E-3</v>
      </c>
      <c r="F8" s="60">
        <f>food_insecure</f>
        <v>5.0000000000000001E-3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5.0000000000000001E-3</v>
      </c>
      <c r="F9" s="60">
        <f>food_insecure</f>
        <v>5.0000000000000001E-3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5.0000000000000001E-3</v>
      </c>
      <c r="I15" s="60">
        <f>food_insecure</f>
        <v>5.0000000000000001E-3</v>
      </c>
      <c r="J15" s="60">
        <f>food_insecure</f>
        <v>5.0000000000000001E-3</v>
      </c>
      <c r="K15" s="60">
        <f>food_insecure</f>
        <v>5.0000000000000001E-3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0.10299999999999999</v>
      </c>
      <c r="M24" s="60">
        <f>famplan_unmet_need</f>
        <v>0.10299999999999999</v>
      </c>
      <c r="N24" s="60">
        <f>famplan_unmet_need</f>
        <v>0.10299999999999999</v>
      </c>
      <c r="O24" s="60">
        <f>famplan_unmet_need</f>
        <v>0.10299999999999999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9.1292583364080013E-2</v>
      </c>
      <c r="M25" s="60">
        <f>(1-food_insecure)*(0.49)+food_insecure*(0.7)</f>
        <v>0.49104999999999999</v>
      </c>
      <c r="N25" s="60">
        <f>(1-food_insecure)*(0.49)+food_insecure*(0.7)</f>
        <v>0.49104999999999999</v>
      </c>
      <c r="O25" s="60">
        <f>(1-food_insecure)*(0.49)+food_insecure*(0.7)</f>
        <v>0.49104999999999999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3.9125392870320005E-2</v>
      </c>
      <c r="M26" s="60">
        <f>(1-food_insecure)*(0.21)+food_insecure*(0.3)</f>
        <v>0.21045</v>
      </c>
      <c r="N26" s="60">
        <f>(1-food_insecure)*(0.21)+food_insecure*(0.3)</f>
        <v>0.21045</v>
      </c>
      <c r="O26" s="60">
        <f>(1-food_insecure)*(0.21)+food_insecure*(0.3)</f>
        <v>0.21045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5.5495033365600001E-2</v>
      </c>
      <c r="M27" s="60">
        <f>(1-food_insecure)*(0.3)</f>
        <v>0.29849999999999999</v>
      </c>
      <c r="N27" s="60">
        <f>(1-food_insecure)*(0.3)</f>
        <v>0.29849999999999999</v>
      </c>
      <c r="O27" s="60">
        <f>(1-food_insecure)*(0.3)</f>
        <v>0.29849999999999999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1DEW6iCDqwKjg/4sdMmxkkgFCPYfvNxsReVNfMP0XmYZhGBSenCWFHSsOMPaBrydeBb1rSiE6R2zXJ16YHeQRg==" saltValue="jJRleKNAcCe6cFE5MMuI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APpreWxZmmGNEgPuXscf+aeaI4Q9Ju4zT21dcFj1b7xzNxU1yClWUE5gHZH4ZjnZ8FDemYPgYFRJ4mmAIQN5tw==" saltValue="uX8uj5NETP2Odvftrz8hN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kqBv3tJmTpO/spFs8+U7BiR/g63BD65EXdebX4+bwKIKcIEpVwiaAu0e6H2f9J067viuhGGwLrIA+KRU2JhxYQ==" saltValue="IkXc8nhjLXBAYF5P7vlJ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KX/Ejh8baOxOKN06YHDAxf1dJ80h0KAyy4kdWvAwUL00RMBUdT6rAOmlpBYmSsZUTvZ03sWnHbB8pvmZWeAdSQ==" saltValue="8BQcOqsQ0xyBHYRfuokCB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hlkF4pJ/QYD1IaZe7DSHmpgE3NdbcZPkV20somRvo4uOi/16u+36GRO+854+8ypU2R7/jgE29B6tHNEhbpDEUw==" saltValue="xU3Norr6uAJwXwO3QILq0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2fmWi1w8+P9QGM8qLRZ6FoL5gJhdGLMQ52nYKt3mZZonJyP31dMPozExSG5m0FM1+swf6U9V3GMOcl4ZS6/Aow==" saltValue="e71cFnd8klA0IooK0O6pv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15046970.9256</v>
      </c>
      <c r="C2" s="49">
        <v>35954000</v>
      </c>
      <c r="D2" s="49">
        <v>79995000</v>
      </c>
      <c r="E2" s="49">
        <v>111382000</v>
      </c>
      <c r="F2" s="49">
        <v>99098000</v>
      </c>
      <c r="G2" s="17">
        <f t="shared" ref="G2:G11" si="0">C2+D2+E2+F2</f>
        <v>326429000</v>
      </c>
      <c r="H2" s="17">
        <f t="shared" ref="H2:H11" si="1">(B2 + stillbirth*B2/(1000-stillbirth))/(1-abortion)</f>
        <v>17194119.644753095</v>
      </c>
      <c r="I2" s="17">
        <f t="shared" ref="I2:I11" si="2">G2-H2</f>
        <v>309234880.3552469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14770758.5712</v>
      </c>
      <c r="C3" s="50">
        <v>36151000</v>
      </c>
      <c r="D3" s="50">
        <v>77084000</v>
      </c>
      <c r="E3" s="50">
        <v>112034000</v>
      </c>
      <c r="F3" s="50">
        <v>96285000</v>
      </c>
      <c r="G3" s="17">
        <f t="shared" si="0"/>
        <v>321554000</v>
      </c>
      <c r="H3" s="17">
        <f t="shared" si="1"/>
        <v>16878492.779226791</v>
      </c>
      <c r="I3" s="17">
        <f t="shared" si="2"/>
        <v>304675507.22077322</v>
      </c>
    </row>
    <row r="4" spans="1:9" ht="15.75" customHeight="1" x14ac:dyDescent="0.2">
      <c r="A4" s="5">
        <f t="shared" si="3"/>
        <v>2023</v>
      </c>
      <c r="B4" s="49">
        <v>14488516.159600001</v>
      </c>
      <c r="C4" s="50">
        <v>36384000</v>
      </c>
      <c r="D4" s="50">
        <v>74956000</v>
      </c>
      <c r="E4" s="50">
        <v>111596000</v>
      </c>
      <c r="F4" s="50">
        <v>94068000</v>
      </c>
      <c r="G4" s="17">
        <f t="shared" si="0"/>
        <v>317004000</v>
      </c>
      <c r="H4" s="17">
        <f t="shared" si="1"/>
        <v>16555975.388991287</v>
      </c>
      <c r="I4" s="17">
        <f t="shared" si="2"/>
        <v>300448024.6110087</v>
      </c>
    </row>
    <row r="5" spans="1:9" ht="15.75" customHeight="1" x14ac:dyDescent="0.2">
      <c r="A5" s="5">
        <f t="shared" si="3"/>
        <v>2024</v>
      </c>
      <c r="B5" s="49">
        <v>14200957.0496</v>
      </c>
      <c r="C5" s="50">
        <v>36681000</v>
      </c>
      <c r="D5" s="50">
        <v>73360000</v>
      </c>
      <c r="E5" s="50">
        <v>110005000</v>
      </c>
      <c r="F5" s="50">
        <v>92983000</v>
      </c>
      <c r="G5" s="17">
        <f t="shared" si="0"/>
        <v>313029000</v>
      </c>
      <c r="H5" s="17">
        <f t="shared" si="1"/>
        <v>16227382.626585746</v>
      </c>
      <c r="I5" s="17">
        <f t="shared" si="2"/>
        <v>296801617.37341428</v>
      </c>
    </row>
    <row r="6" spans="1:9" ht="15.75" customHeight="1" x14ac:dyDescent="0.2">
      <c r="A6" s="5">
        <f t="shared" si="3"/>
        <v>2025</v>
      </c>
      <c r="B6" s="49">
        <v>13908740.274</v>
      </c>
      <c r="C6" s="50">
        <v>37048000</v>
      </c>
      <c r="D6" s="50">
        <v>72129000</v>
      </c>
      <c r="E6" s="50">
        <v>107266000</v>
      </c>
      <c r="F6" s="50">
        <v>93304000</v>
      </c>
      <c r="G6" s="17">
        <f t="shared" si="0"/>
        <v>309747000</v>
      </c>
      <c r="H6" s="17">
        <f t="shared" si="1"/>
        <v>15893467.56642423</v>
      </c>
      <c r="I6" s="17">
        <f t="shared" si="2"/>
        <v>293853532.43357575</v>
      </c>
    </row>
    <row r="7" spans="1:9" ht="15.75" customHeight="1" x14ac:dyDescent="0.2">
      <c r="A7" s="5">
        <f t="shared" si="3"/>
        <v>2026</v>
      </c>
      <c r="B7" s="49">
        <v>13753133.544600001</v>
      </c>
      <c r="C7" s="50">
        <v>37472000</v>
      </c>
      <c r="D7" s="50">
        <v>71407000</v>
      </c>
      <c r="E7" s="50">
        <v>103458000</v>
      </c>
      <c r="F7" s="50">
        <v>95027000</v>
      </c>
      <c r="G7" s="17">
        <f t="shared" si="0"/>
        <v>307364000</v>
      </c>
      <c r="H7" s="17">
        <f t="shared" si="1"/>
        <v>15715656.315504594</v>
      </c>
      <c r="I7" s="17">
        <f t="shared" si="2"/>
        <v>291648343.68449539</v>
      </c>
    </row>
    <row r="8" spans="1:9" ht="15.75" customHeight="1" x14ac:dyDescent="0.2">
      <c r="A8" s="5">
        <f t="shared" si="3"/>
        <v>2027</v>
      </c>
      <c r="B8" s="49">
        <v>13593779.126399999</v>
      </c>
      <c r="C8" s="50">
        <v>37924000</v>
      </c>
      <c r="D8" s="50">
        <v>71144000</v>
      </c>
      <c r="E8" s="50">
        <v>98392000</v>
      </c>
      <c r="F8" s="50">
        <v>98174000</v>
      </c>
      <c r="G8" s="17">
        <f t="shared" si="0"/>
        <v>305634000</v>
      </c>
      <c r="H8" s="17">
        <f t="shared" si="1"/>
        <v>15533562.594050713</v>
      </c>
      <c r="I8" s="17">
        <f t="shared" si="2"/>
        <v>290100437.40594929</v>
      </c>
    </row>
    <row r="9" spans="1:9" ht="15.75" customHeight="1" x14ac:dyDescent="0.2">
      <c r="A9" s="5">
        <f t="shared" si="3"/>
        <v>2028</v>
      </c>
      <c r="B9" s="49">
        <v>13430815.0428</v>
      </c>
      <c r="C9" s="50">
        <v>38336000</v>
      </c>
      <c r="D9" s="50">
        <v>71245000</v>
      </c>
      <c r="E9" s="50">
        <v>92668000</v>
      </c>
      <c r="F9" s="50">
        <v>102059000</v>
      </c>
      <c r="G9" s="17">
        <f t="shared" si="0"/>
        <v>304308000</v>
      </c>
      <c r="H9" s="17">
        <f t="shared" si="1"/>
        <v>15347344.120906144</v>
      </c>
      <c r="I9" s="17">
        <f t="shared" si="2"/>
        <v>288960655.87909389</v>
      </c>
    </row>
    <row r="10" spans="1:9" ht="15.75" customHeight="1" x14ac:dyDescent="0.2">
      <c r="A10" s="5">
        <f t="shared" si="3"/>
        <v>2029</v>
      </c>
      <c r="B10" s="49">
        <v>13264472.865599999</v>
      </c>
      <c r="C10" s="50">
        <v>38608000</v>
      </c>
      <c r="D10" s="50">
        <v>71575000</v>
      </c>
      <c r="E10" s="50">
        <v>87197000</v>
      </c>
      <c r="F10" s="50">
        <v>105608000</v>
      </c>
      <c r="G10" s="17">
        <f t="shared" si="0"/>
        <v>302988000</v>
      </c>
      <c r="H10" s="17">
        <f t="shared" si="1"/>
        <v>15157265.512335198</v>
      </c>
      <c r="I10" s="17">
        <f t="shared" si="2"/>
        <v>287830734.48766482</v>
      </c>
    </row>
    <row r="11" spans="1:9" ht="15.75" customHeight="1" x14ac:dyDescent="0.2">
      <c r="A11" s="5">
        <f t="shared" si="3"/>
        <v>2030</v>
      </c>
      <c r="B11" s="49">
        <v>13095034.755000001</v>
      </c>
      <c r="C11" s="50">
        <v>38677000</v>
      </c>
      <c r="D11" s="50">
        <v>72029000</v>
      </c>
      <c r="E11" s="50">
        <v>82576000</v>
      </c>
      <c r="F11" s="50">
        <v>108106000</v>
      </c>
      <c r="G11" s="17">
        <f t="shared" si="0"/>
        <v>301388000</v>
      </c>
      <c r="H11" s="17">
        <f t="shared" si="1"/>
        <v>14963649.191785214</v>
      </c>
      <c r="I11" s="17">
        <f t="shared" si="2"/>
        <v>286424350.80821478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yfz95a/RBSc8dJsnnEFXcq2wuNvgh+/zOq4QLUv33CTAyNgu+BY6CHip0hYYZBuya49VxS5DgHsB0fwfsPxHiw==" saltValue="1SId+M89BxfY/JVMyYA0z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MjAROh0dOPjQ7HZEMvLh4Np4Nxd/owcFemJcRi/EZ8rwPyA+Bdzl0YMRsq4NtY5Z1AfhOpwni4pSG5WnBDnIhw==" saltValue="8gerPUweyguOLZ0A/9urF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xpWG9alUiANZNmCECvXFq1LAzxdL2Sqb4YdVosE5QPt5ZoDpfbFxC5JhgyAk9lTf8aOEXiuBObRF8gPfsyl7Xg==" saltValue="4zjJXQ+LbIfjyYukR3EKi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CjyJ0Cb0qpVh2K9yHIBP9phnGCreOccaUb4E92rlfuSEHyWcIEC9ODbMRmpmlDZ+xlYUpJzN7DFGBTAjzsLucQ==" saltValue="zn3kp6YeK7kEeiLJLco+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2CgONS2xCtqBOLTFpK3cnCEHBYSumegHL++DJbspC925FSKGaImGv/Iz8pzcjW63HUY8i1Laa0/jnTUIWuG3fg==" saltValue="XNU5k7ifSCmStRLWGXG7i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0A8tIbBCbFOjtHTgyuj7tPpRwiDr+PfaXjV+EJnHKG3/c0KLyXtCgib6e2kjoV6X/GUQFh1IcWggEWmKYSyYQw==" saltValue="ph7r8AnG4xY9hy8nHBOK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Y4tW4dxbXrFn8ojgJwr+y1zIp+JwFPKUH1YW9zfoM4GQJN2eSVqHHkTevS6h02HanpM7fY+qATjgIG9Pj/EnpA==" saltValue="zGD2nbmVMg6a/tWcq10sk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/WIP4a/3gOwBT+p9OFymDvU69wzmlky/Iuw6YZJCZH4sxwa0ovDDnPV3V+mxHn1oN5sgXk8xwXPbLdqkuXfm8w==" saltValue="sMEV9dVE+ASOlR+KJzCHt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JC0xCWDDMhwWkkDb2+dzGf/Lyvh9Pkqdz2fajsm0/3CcUs/+eNfWTTCv1tkVas9wazQp1YyA4CMnfhMSixfUcQ==" saltValue="PWS+JW31css77hxsXChk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wXDGCdQMtcX9m8TZnCj80OenZXSXm8kbfOVuNA0nZs/5WPUpGlkvWDvf9W4UVAPgAiYxF88K+G8Lsic9BwZow==" saltValue="EKZAZsThKjP+YqqHH8YB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4.9415448130963203E-3</v>
      </c>
    </row>
    <row r="4" spans="1:8" ht="15.75" customHeight="1" x14ac:dyDescent="0.2">
      <c r="B4" s="19" t="s">
        <v>79</v>
      </c>
      <c r="C4" s="101">
        <v>2.3831215834568601E-2</v>
      </c>
    </row>
    <row r="5" spans="1:8" ht="15.75" customHeight="1" x14ac:dyDescent="0.2">
      <c r="B5" s="19" t="s">
        <v>80</v>
      </c>
      <c r="C5" s="101">
        <v>5.7835173366662433E-2</v>
      </c>
    </row>
    <row r="6" spans="1:8" ht="15.75" customHeight="1" x14ac:dyDescent="0.2">
      <c r="B6" s="19" t="s">
        <v>81</v>
      </c>
      <c r="C6" s="101">
        <v>0.27553026834774053</v>
      </c>
    </row>
    <row r="7" spans="1:8" ht="15.75" customHeight="1" x14ac:dyDescent="0.2">
      <c r="B7" s="19" t="s">
        <v>82</v>
      </c>
      <c r="C7" s="101">
        <v>0.31114622773791079</v>
      </c>
    </row>
    <row r="8" spans="1:8" ht="15.75" customHeight="1" x14ac:dyDescent="0.2">
      <c r="B8" s="19" t="s">
        <v>83</v>
      </c>
      <c r="C8" s="101">
        <v>4.9443182637430539E-4</v>
      </c>
    </row>
    <row r="9" spans="1:8" ht="15.75" customHeight="1" x14ac:dyDescent="0.2">
      <c r="B9" s="19" t="s">
        <v>84</v>
      </c>
      <c r="C9" s="101">
        <v>0.1799718242457819</v>
      </c>
    </row>
    <row r="10" spans="1:8" ht="15.75" customHeight="1" x14ac:dyDescent="0.2">
      <c r="B10" s="19" t="s">
        <v>85</v>
      </c>
      <c r="C10" s="101">
        <v>0.1462493138278651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5.5736415593227652E-2</v>
      </c>
      <c r="D14" s="55">
        <v>5.5736415593227652E-2</v>
      </c>
      <c r="E14" s="55">
        <v>5.5736415593227652E-2</v>
      </c>
      <c r="F14" s="55">
        <v>5.5736415593227652E-2</v>
      </c>
    </row>
    <row r="15" spans="1:8" ht="15.75" customHeight="1" x14ac:dyDescent="0.2">
      <c r="B15" s="19" t="s">
        <v>88</v>
      </c>
      <c r="C15" s="101">
        <v>0.1944113270420903</v>
      </c>
      <c r="D15" s="101">
        <v>0.1944113270420903</v>
      </c>
      <c r="E15" s="101">
        <v>0.1944113270420903</v>
      </c>
      <c r="F15" s="101">
        <v>0.1944113270420903</v>
      </c>
    </row>
    <row r="16" spans="1:8" ht="15.75" customHeight="1" x14ac:dyDescent="0.2">
      <c r="B16" s="19" t="s">
        <v>89</v>
      </c>
      <c r="C16" s="101">
        <v>2.4048042926732242E-2</v>
      </c>
      <c r="D16" s="101">
        <v>2.4048042926732242E-2</v>
      </c>
      <c r="E16" s="101">
        <v>2.4048042926732242E-2</v>
      </c>
      <c r="F16" s="101">
        <v>2.4048042926732242E-2</v>
      </c>
    </row>
    <row r="17" spans="1:8" ht="15.75" customHeight="1" x14ac:dyDescent="0.2">
      <c r="B17" s="19" t="s">
        <v>90</v>
      </c>
      <c r="C17" s="101">
        <v>5.1338943879542494E-3</v>
      </c>
      <c r="D17" s="101">
        <v>5.1338943879542494E-3</v>
      </c>
      <c r="E17" s="101">
        <v>5.1338943879542494E-3</v>
      </c>
      <c r="F17" s="101">
        <v>5.1338943879542494E-3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1.3039408809756649E-2</v>
      </c>
      <c r="D19" s="101">
        <v>1.3039408809756649E-2</v>
      </c>
      <c r="E19" s="101">
        <v>1.3039408809756649E-2</v>
      </c>
      <c r="F19" s="101">
        <v>1.3039408809756649E-2</v>
      </c>
    </row>
    <row r="20" spans="1:8" ht="15.75" customHeight="1" x14ac:dyDescent="0.2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94</v>
      </c>
      <c r="C21" s="101">
        <v>0.25375257306921689</v>
      </c>
      <c r="D21" s="101">
        <v>0.25375257306921689</v>
      </c>
      <c r="E21" s="101">
        <v>0.25375257306921689</v>
      </c>
      <c r="F21" s="101">
        <v>0.25375257306921689</v>
      </c>
    </row>
    <row r="22" spans="1:8" ht="15.75" customHeight="1" x14ac:dyDescent="0.2">
      <c r="B22" s="19" t="s">
        <v>95</v>
      </c>
      <c r="C22" s="101">
        <v>0.45387833817102208</v>
      </c>
      <c r="D22" s="101">
        <v>0.45387833817102208</v>
      </c>
      <c r="E22" s="101">
        <v>0.45387833817102208</v>
      </c>
      <c r="F22" s="101">
        <v>0.45387833817102208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6.7517338999999996E-2</v>
      </c>
    </row>
    <row r="27" spans="1:8" ht="15.75" customHeight="1" x14ac:dyDescent="0.2">
      <c r="B27" s="19" t="s">
        <v>102</v>
      </c>
      <c r="C27" s="101">
        <v>2.6177430000000001E-3</v>
      </c>
    </row>
    <row r="28" spans="1:8" ht="15.75" customHeight="1" x14ac:dyDescent="0.2">
      <c r="B28" s="19" t="s">
        <v>103</v>
      </c>
      <c r="C28" s="101">
        <v>0.29081648100000002</v>
      </c>
    </row>
    <row r="29" spans="1:8" ht="15.75" customHeight="1" x14ac:dyDescent="0.2">
      <c r="B29" s="19" t="s">
        <v>104</v>
      </c>
      <c r="C29" s="101">
        <v>0.10208263099999999</v>
      </c>
    </row>
    <row r="30" spans="1:8" ht="15.75" customHeight="1" x14ac:dyDescent="0.2">
      <c r="B30" s="19" t="s">
        <v>2</v>
      </c>
      <c r="C30" s="101">
        <v>2.4702686000000001E-2</v>
      </c>
    </row>
    <row r="31" spans="1:8" ht="15.75" customHeight="1" x14ac:dyDescent="0.2">
      <c r="B31" s="19" t="s">
        <v>105</v>
      </c>
      <c r="C31" s="101">
        <v>4.3597729999999999E-3</v>
      </c>
    </row>
    <row r="32" spans="1:8" ht="15.75" customHeight="1" x14ac:dyDescent="0.2">
      <c r="B32" s="19" t="s">
        <v>106</v>
      </c>
      <c r="C32" s="101">
        <v>0.112627305</v>
      </c>
    </row>
    <row r="33" spans="2:3" ht="15.75" customHeight="1" x14ac:dyDescent="0.2">
      <c r="B33" s="19" t="s">
        <v>107</v>
      </c>
      <c r="C33" s="101">
        <v>0.14088149799999999</v>
      </c>
    </row>
    <row r="34" spans="2:3" ht="15.75" customHeight="1" x14ac:dyDescent="0.2">
      <c r="B34" s="19" t="s">
        <v>108</v>
      </c>
      <c r="C34" s="101">
        <v>0.254394544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U3/lw/P4pIVW40CDighOG9kaQnePPOJkHD3P14U4S4/GzaOHxTRiNbLIiiw4AjTOv9ctVzU9w3rXA56n5zNrsA==" saltValue="GTZmRrfe8lpdTsz9LE5Ow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">
      <c r="B4" s="5" t="s">
        <v>114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">
      <c r="B5" s="5" t="s">
        <v>115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">
      <c r="B10" s="5" t="s">
        <v>119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">
      <c r="B11" s="5" t="s">
        <v>120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0.24106760525000001</v>
      </c>
      <c r="D14" s="54">
        <v>0.22647946759500001</v>
      </c>
      <c r="E14" s="54">
        <v>0.22647946759500001</v>
      </c>
      <c r="F14" s="54">
        <v>8.3043017710499989E-2</v>
      </c>
      <c r="G14" s="54">
        <v>8.3043017710499989E-2</v>
      </c>
      <c r="H14" s="45">
        <v>0.32400000000000001</v>
      </c>
      <c r="I14" s="55">
        <v>0.32400000000000001</v>
      </c>
      <c r="J14" s="55">
        <v>0.32400000000000001</v>
      </c>
      <c r="K14" s="55">
        <v>0.32400000000000001</v>
      </c>
      <c r="L14" s="45">
        <v>0.26200000000000001</v>
      </c>
      <c r="M14" s="55">
        <v>0.26200000000000001</v>
      </c>
      <c r="N14" s="55">
        <v>0.26200000000000001</v>
      </c>
      <c r="O14" s="55">
        <v>0.26200000000000001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0.15851279849411126</v>
      </c>
      <c r="D15" s="52">
        <f t="shared" si="0"/>
        <v>0.14892044151975428</v>
      </c>
      <c r="E15" s="52">
        <f t="shared" si="0"/>
        <v>0.14892044151975428</v>
      </c>
      <c r="F15" s="52">
        <f t="shared" si="0"/>
        <v>5.4604521080450719E-2</v>
      </c>
      <c r="G15" s="52">
        <f t="shared" si="0"/>
        <v>5.4604521080450719E-2</v>
      </c>
      <c r="H15" s="52">
        <f t="shared" si="0"/>
        <v>0.21304458000000001</v>
      </c>
      <c r="I15" s="52">
        <f t="shared" si="0"/>
        <v>0.21304458000000001</v>
      </c>
      <c r="J15" s="52">
        <f t="shared" si="0"/>
        <v>0.21304458000000001</v>
      </c>
      <c r="K15" s="52">
        <f t="shared" si="0"/>
        <v>0.21304458000000001</v>
      </c>
      <c r="L15" s="52">
        <f t="shared" si="0"/>
        <v>0.17227679000000001</v>
      </c>
      <c r="M15" s="52">
        <f t="shared" si="0"/>
        <v>0.17227679000000001</v>
      </c>
      <c r="N15" s="52">
        <f t="shared" si="0"/>
        <v>0.17227679000000001</v>
      </c>
      <c r="O15" s="52">
        <f t="shared" si="0"/>
        <v>0.17227679000000001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imx0lc/OmxjckpBc7grgjSywuBw61pkNLt6WNvyUdyKqlfOIbB+FrEFGKcSZVwtLhqpa40aaSr0vvLAJSH3ITQ==" saltValue="IrtCdREhIIc1D7D5FjZk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0.62783992564380298</v>
      </c>
      <c r="D2" s="53">
        <v>0.43262884734375001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0.14720586077719799</v>
      </c>
      <c r="D3" s="53">
        <v>0.177978600203125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>
        <v>0</v>
      </c>
    </row>
    <row r="5" spans="1:7" x14ac:dyDescent="0.2">
      <c r="B5" s="3" t="s">
        <v>132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qLa4izllQpd6ssg3kvcm2F6iGsftnT6+8S3CNuhnh8Ogh64RAGZFDWGRGr/aaZLWSkQ3HcmSHcdUGjzV/LbSwA==" saltValue="aN0vjyJSRaUoscf01Xajf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iyhP0miEMQQAch2/1l1hgS5batZEi1Vbf2yrvPMJ8nsLWQSf0t0wgcJ5nHQn3QpJ/HQVOPMRBU95SF0a0xXh3w==" saltValue="zmbMglBgSEyJXS/dCkXZ9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loJYwQ7Cn784qYflC7fLLbuFRkwcOUFeqlAlVelw8iPJh5aP1j6knrTwResuCcibsQxema6f4GRncapR9NMaIA==" saltValue="Wi+8DLZIX/LCiKP8gplW5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JgGcoLndzH9lpSIgZj9MsHCMOTwga68XRMF/77RSmOmyqivub0+fxBrhB7swcJY/+/yIbOPfdmEMm4AVsqqbKQ==" saltValue="ES7FH3tNAlqTh1r1Oorrp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tSCCsHksklNB9yFd6D5YVStD4DI+8uS+h7F1MUWfCeT7Jfyxb41odkd6Jxsz7shbqVtkuOjA/0sqlkiZdfp1Mw==" saltValue="J8d+iC4tnt8ewBrNaMpJV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2023-01-25T12:14:32Z</dcterms:modified>
</cp:coreProperties>
</file>