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D019232-65C0-454F-ADC7-80B4AD83B00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I39" i="2" s="1"/>
  <c r="G39" i="2"/>
  <c r="H38" i="2"/>
  <c r="I38" i="2" s="1"/>
  <c r="G38" i="2"/>
  <c r="A32" i="2"/>
  <c r="A24" i="2"/>
  <c r="A22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I3" i="2" s="1"/>
  <c r="H2" i="2"/>
  <c r="G2" i="2"/>
  <c r="A2" i="2"/>
  <c r="A31" i="2" s="1"/>
  <c r="C33" i="1"/>
  <c r="C20" i="1"/>
  <c r="I6" i="2" l="1"/>
  <c r="I7" i="2"/>
  <c r="A25" i="2"/>
  <c r="A26" i="2"/>
  <c r="I8" i="2"/>
  <c r="A30" i="2"/>
  <c r="A33" i="2"/>
  <c r="I2" i="2"/>
  <c r="A34" i="2"/>
  <c r="A38" i="2"/>
  <c r="A3" i="2"/>
  <c r="A4" i="2" s="1"/>
  <c r="A5" i="2" s="1"/>
  <c r="A6" i="2" s="1"/>
  <c r="A7" i="2" s="1"/>
  <c r="A8" i="2" s="1"/>
  <c r="A9" i="2" s="1"/>
  <c r="A10" i="2" s="1"/>
  <c r="A11" i="2" s="1"/>
  <c r="A39" i="2"/>
  <c r="I4" i="2"/>
  <c r="A14" i="2"/>
  <c r="A19" i="2"/>
  <c r="A27" i="2"/>
  <c r="A35" i="2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<sst xmlns="http://schemas.openxmlformats.org/spreadsheetml/2006/main" count="2092" uniqueCount="337">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</sst>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17084660.125</v>
      </c>
    </row>
    <row r="8" spans="1:3" ht="15" customHeight="1" x14ac:dyDescent="0.2">
      <c r="B8" s="5" t="s">
        <v>19</v>
      </c>
      <c r="C8" s="44">
        <v>0.308</v>
      </c>
    </row>
    <row r="9" spans="1:3" ht="15" customHeight="1" x14ac:dyDescent="0.2">
      <c r="B9" s="5" t="s">
        <v>20</v>
      </c>
      <c r="C9" s="45">
        <v>0.14000000000000001</v>
      </c>
    </row>
    <row r="10" spans="1:3" ht="15" customHeight="1" x14ac:dyDescent="0.2">
      <c r="B10" s="5" t="s">
        <v>21</v>
      </c>
      <c r="C10" s="45">
        <v>0.81408699039999999</v>
      </c>
    </row>
    <row r="11" spans="1:3" ht="15" customHeight="1" x14ac:dyDescent="0.2">
      <c r="B11" s="5" t="s">
        <v>22</v>
      </c>
      <c r="C11" s="45">
        <v>0.73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0.10299999999999999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2.3800000000000002E-2</v>
      </c>
    </row>
    <row r="24" spans="1:3" ht="15" customHeight="1" x14ac:dyDescent="0.2">
      <c r="B24" s="15" t="s">
        <v>33</v>
      </c>
      <c r="C24" s="45">
        <v>0.4365</v>
      </c>
    </row>
    <row r="25" spans="1:3" ht="15" customHeight="1" x14ac:dyDescent="0.2">
      <c r="B25" s="15" t="s">
        <v>34</v>
      </c>
      <c r="C25" s="45">
        <v>0.49280000000000002</v>
      </c>
    </row>
    <row r="26" spans="1:3" ht="15" customHeight="1" x14ac:dyDescent="0.2">
      <c r="B26" s="15" t="s">
        <v>35</v>
      </c>
      <c r="C26" s="45">
        <v>4.6899999999999997E-2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0.18812535880376199</v>
      </c>
    </row>
    <row r="30" spans="1:3" ht="14.25" customHeight="1" x14ac:dyDescent="0.2">
      <c r="B30" s="25" t="s">
        <v>38</v>
      </c>
      <c r="C30" s="99">
        <v>7.52921476815058E-2</v>
      </c>
    </row>
    <row r="31" spans="1:3" ht="14.25" customHeight="1" x14ac:dyDescent="0.2">
      <c r="B31" s="25" t="s">
        <v>39</v>
      </c>
      <c r="C31" s="99">
        <v>0.100306822402006</v>
      </c>
    </row>
    <row r="32" spans="1:3" ht="14.25" customHeight="1" x14ac:dyDescent="0.2">
      <c r="B32" s="25" t="s">
        <v>40</v>
      </c>
      <c r="C32" s="99">
        <v>0.63627567111272598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27.621025084636901</v>
      </c>
    </row>
    <row r="38" spans="1:5" ht="15" customHeight="1" x14ac:dyDescent="0.2">
      <c r="B38" s="11" t="s">
        <v>45</v>
      </c>
      <c r="C38" s="43">
        <v>36.549012265390999</v>
      </c>
      <c r="D38" s="12"/>
      <c r="E38" s="13"/>
    </row>
    <row r="39" spans="1:5" ht="15" customHeight="1" x14ac:dyDescent="0.2">
      <c r="B39" s="11" t="s">
        <v>46</v>
      </c>
      <c r="C39" s="43">
        <v>50.735712442090602</v>
      </c>
      <c r="D39" s="12"/>
      <c r="E39" s="12"/>
    </row>
    <row r="40" spans="1:5" ht="15" customHeight="1" x14ac:dyDescent="0.2">
      <c r="B40" s="11" t="s">
        <v>47</v>
      </c>
      <c r="C40" s="100">
        <v>4.01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24.614252669999999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1.6188899999999999E-2</v>
      </c>
      <c r="D45" s="12"/>
    </row>
    <row r="46" spans="1:5" ht="15.75" customHeight="1" x14ac:dyDescent="0.2">
      <c r="B46" s="11" t="s">
        <v>52</v>
      </c>
      <c r="C46" s="45">
        <v>8.4631999999999999E-2</v>
      </c>
      <c r="D46" s="12"/>
    </row>
    <row r="47" spans="1:5" ht="15.75" customHeight="1" x14ac:dyDescent="0.2">
      <c r="B47" s="11" t="s">
        <v>53</v>
      </c>
      <c r="C47" s="45">
        <v>0.30455729999999998</v>
      </c>
      <c r="D47" s="12"/>
      <c r="E47" s="13"/>
    </row>
    <row r="48" spans="1:5" ht="15" customHeight="1" x14ac:dyDescent="0.2">
      <c r="B48" s="11" t="s">
        <v>54</v>
      </c>
      <c r="C48" s="46">
        <v>0.59462179999999998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0.56030799999999992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XJnbA6fEZtGryIpnK4Km0/7rqiek0jSiio2o6ma/0A6bf5IdjaKVHpUBq3U364leoiLtD3/ppB46Dl8xk6lZkg==" saltValue="lIhvaqH3to61xYh4kZ05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0.33114215722655299</v>
      </c>
      <c r="C2" s="98">
        <v>0.95</v>
      </c>
      <c r="D2" s="56">
        <v>51.649200023798471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39.737125372069528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314.37491066068219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2.0109515487164078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0.10261333321183801</v>
      </c>
      <c r="C10" s="98">
        <v>0.95</v>
      </c>
      <c r="D10" s="56">
        <v>12.86942481586545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0.10261333321183801</v>
      </c>
      <c r="C11" s="98">
        <v>0.95</v>
      </c>
      <c r="D11" s="56">
        <v>12.86942481586545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0.10261333321183801</v>
      </c>
      <c r="C12" s="98">
        <v>0.95</v>
      </c>
      <c r="D12" s="56">
        <v>12.86942481586545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0.10261333321183801</v>
      </c>
      <c r="C13" s="98">
        <v>0.95</v>
      </c>
      <c r="D13" s="56">
        <v>12.86942481586545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0.10261333321183801</v>
      </c>
      <c r="C14" s="98">
        <v>0.95</v>
      </c>
      <c r="D14" s="56">
        <v>12.86942481586545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0.10261333321183801</v>
      </c>
      <c r="C15" s="98">
        <v>0.95</v>
      </c>
      <c r="D15" s="56">
        <v>12.86942481586545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0.57619061576079733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1.057E-2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0.48</v>
      </c>
      <c r="C18" s="98">
        <v>0.95</v>
      </c>
      <c r="D18" s="56">
        <v>7.2775744227562367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7.2775744227562367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0.47541728970000002</v>
      </c>
      <c r="C21" s="98">
        <v>0.95</v>
      </c>
      <c r="D21" s="56">
        <v>19.847496939662769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22.13366866615802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4.1901160197696434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0.120175507073076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8.0031990384555801E-2</v>
      </c>
      <c r="C27" s="98">
        <v>0.95</v>
      </c>
      <c r="D27" s="56">
        <v>18.21712104199856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7.3163328954350099E-2</v>
      </c>
      <c r="C29" s="98">
        <v>0.95</v>
      </c>
      <c r="D29" s="56">
        <v>99.086155818641913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4.0703992775726512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1.0999999999999999E-2</v>
      </c>
      <c r="C32" s="98">
        <v>0.95</v>
      </c>
      <c r="D32" s="56">
        <v>1.222368528253525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0.3690458298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0.70499999999999996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4.9708811231948573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0.360313751647584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PQZqYuZFrHbPvisZqpkhh3fSAVid5HVx4GyB9/EuEzOh/DvsQdzdXRn04XK2lhxJhA4o/zn4zoWqLY2uAUpmKA==" saltValue="A8LClxw+WKznu8UT8GHN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b83t2QWdTDjY5gt2fjMBJACOBvA4ENtwNXmKk4r61dzAbUBoc0HgbR65sQfCol6e55fWl9RZDpNgTFGUPKLu4w==" saltValue="Hl3R48qmTKZpOQY4B4M0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oHCXLwcR0PkFoHloevSpXGK7VoQhVhkfrjMqdzGL+r4ziXolygY6vnUIePG/k7L+DcnHi0/Myd2t3uQ/ZYWiCA==" saltValue="vNGvE93gmXT6JJu7FSqC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">
      <c r="A4" s="3" t="s">
        <v>208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x2NY/osG4GXyA/0fqKoVKkuFUbOTCZUeShWHKeBH/NuATmjRUJoRTS/q3AtxTUuLd4gdVsNOgrtcH2VfZ55rpA==" saltValue="J8b4hHmQJB5gYasvx9PL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</v>
      </c>
      <c r="I18" s="60">
        <f>frac_PW_health_facility</f>
        <v>0.73</v>
      </c>
      <c r="J18" s="60">
        <f>frac_PW_health_facility</f>
        <v>0.73</v>
      </c>
      <c r="K18" s="60">
        <f>frac_PW_health_facility</f>
        <v>0.73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0.103122228164928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4.4195240642111999E-2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3.8595540792960001E-2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eN7LrURnv9BqdV/3/qBApbgSsh1pAwn2QiqPwCl4NbPJzQMQzEghU4O3KFnTFAGx+6rsu1/RgGIWPBNgxJ6EA==" saltValue="wf8pNup/WvmxiHAM1rYW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x/UGVgJ/kJ14+zAUSp/oOTBJ77OS/M8C2TCP9gGlVbMm8bjwB2hrotryN0sXbkDp5adYD6l1K/UUk9LetpQu/w==" saltValue="8GkBG/EhxBfRsX5NmJ6je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8NGLN3PJB8h6rFT+qn23cDuyQdMTbKCN02hWirLq+qwv39fQsT+k5i7iVDq6T97Yz3kUskC8JRfeghWF7G73A==" saltValue="znBYfVO03mNjOhz1AFXn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jpmwBgpyEcprkT7iCMya8uSDmz8HWC8/eh6m26gG2H6CEB/kOm0mjRRphf7i+GCagA29zRBBqUKpgK+gS6+sQ==" saltValue="xbmFJaZpfU+z+PK4jtnjj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KL6PrIrdb+88hlfw5Qkkav/ILf767wkD/ZnPg0IqlAko++881ZjgNwQUyYNB0DdiAhtChEZCJjOWkoI60cxPg==" saltValue="Xw6dRimcah1OBt0FfNBUv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y2W5W5XyIEkRDdrNO0D1Bn5AoJm92hWdZVY000qd99O2eZDAlRMQqgx7Q7xy57rRUI5NEbnc6o7EOEeKiEGoA==" saltValue="K4uQfn5NH+sQ2bx92jtn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2584.1284000000001</v>
      </c>
      <c r="C2" s="49">
        <v>5700</v>
      </c>
      <c r="D2" s="49">
        <v>11000</v>
      </c>
      <c r="E2" s="49">
        <v>7400</v>
      </c>
      <c r="F2" s="49">
        <v>3400</v>
      </c>
      <c r="G2" s="17">
        <f t="shared" ref="G2:G11" si="0">C2+D2+E2+F2</f>
        <v>27500</v>
      </c>
      <c r="H2" s="17">
        <f t="shared" ref="H2:H11" si="1">(B2 + stillbirth*B2/(1000-stillbirth))/(1-abortion)</f>
        <v>3010.6135480171652</v>
      </c>
      <c r="I2" s="17">
        <f t="shared" ref="I2:I11" si="2">G2-H2</f>
        <v>24489.386451982835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2569.8058000000001</v>
      </c>
      <c r="C3" s="50">
        <v>5500</v>
      </c>
      <c r="D3" s="50">
        <v>11000</v>
      </c>
      <c r="E3" s="50">
        <v>7700</v>
      </c>
      <c r="F3" s="50">
        <v>3700</v>
      </c>
      <c r="G3" s="17">
        <f t="shared" si="0"/>
        <v>27900</v>
      </c>
      <c r="H3" s="17">
        <f t="shared" si="1"/>
        <v>2993.9271428049356</v>
      </c>
      <c r="I3" s="17">
        <f t="shared" si="2"/>
        <v>24906.072857195064</v>
      </c>
    </row>
    <row r="4" spans="1:9" ht="15.75" customHeight="1" x14ac:dyDescent="0.2">
      <c r="A4" s="5">
        <f t="shared" si="3"/>
        <v>2023</v>
      </c>
      <c r="B4" s="49">
        <v>2578.9279999999999</v>
      </c>
      <c r="C4" s="50">
        <v>5400</v>
      </c>
      <c r="D4" s="50">
        <v>10900</v>
      </c>
      <c r="E4" s="50">
        <v>7900</v>
      </c>
      <c r="F4" s="50">
        <v>4000</v>
      </c>
      <c r="G4" s="17">
        <f t="shared" si="0"/>
        <v>28200</v>
      </c>
      <c r="H4" s="17">
        <f t="shared" si="1"/>
        <v>3004.5548727999781</v>
      </c>
      <c r="I4" s="17">
        <f t="shared" si="2"/>
        <v>25195.445127200022</v>
      </c>
    </row>
    <row r="5" spans="1:9" ht="15.75" customHeight="1" x14ac:dyDescent="0.2">
      <c r="A5" s="5">
        <f t="shared" si="3"/>
        <v>2024</v>
      </c>
      <c r="B5" s="49">
        <v>2587.7874000000002</v>
      </c>
      <c r="C5" s="50">
        <v>5400</v>
      </c>
      <c r="D5" s="50">
        <v>10900</v>
      </c>
      <c r="E5" s="50">
        <v>8100</v>
      </c>
      <c r="F5" s="50">
        <v>4400</v>
      </c>
      <c r="G5" s="17">
        <f t="shared" si="0"/>
        <v>28800</v>
      </c>
      <c r="H5" s="17">
        <f t="shared" si="1"/>
        <v>3014.8764302223199</v>
      </c>
      <c r="I5" s="17">
        <f t="shared" si="2"/>
        <v>25785.123569777679</v>
      </c>
    </row>
    <row r="6" spans="1:9" ht="15.75" customHeight="1" x14ac:dyDescent="0.2">
      <c r="A6" s="5">
        <f t="shared" si="3"/>
        <v>2025</v>
      </c>
      <c r="B6" s="49">
        <v>2596.384</v>
      </c>
      <c r="C6" s="50">
        <v>5300</v>
      </c>
      <c r="D6" s="50">
        <v>10700</v>
      </c>
      <c r="E6" s="50">
        <v>8300</v>
      </c>
      <c r="F6" s="50">
        <v>4700</v>
      </c>
      <c r="G6" s="17">
        <f t="shared" si="0"/>
        <v>29000</v>
      </c>
      <c r="H6" s="17">
        <f t="shared" si="1"/>
        <v>3024.8918150719601</v>
      </c>
      <c r="I6" s="17">
        <f t="shared" si="2"/>
        <v>25975.108184928038</v>
      </c>
    </row>
    <row r="7" spans="1:9" ht="15.75" customHeight="1" x14ac:dyDescent="0.2">
      <c r="A7" s="5">
        <f t="shared" si="3"/>
        <v>2026</v>
      </c>
      <c r="B7" s="49">
        <v>2581.2363999999998</v>
      </c>
      <c r="C7" s="50">
        <v>5200</v>
      </c>
      <c r="D7" s="50">
        <v>10600</v>
      </c>
      <c r="E7" s="50">
        <v>8500</v>
      </c>
      <c r="F7" s="50">
        <v>5000</v>
      </c>
      <c r="G7" s="17">
        <f t="shared" si="0"/>
        <v>29300</v>
      </c>
      <c r="H7" s="17">
        <f t="shared" si="1"/>
        <v>3007.2442516691717</v>
      </c>
      <c r="I7" s="17">
        <f t="shared" si="2"/>
        <v>26292.755748330826</v>
      </c>
    </row>
    <row r="8" spans="1:9" ht="15.75" customHeight="1" x14ac:dyDescent="0.2">
      <c r="A8" s="5">
        <f t="shared" si="3"/>
        <v>2027</v>
      </c>
      <c r="B8" s="49">
        <v>2565.4104000000002</v>
      </c>
      <c r="C8" s="50">
        <v>5200</v>
      </c>
      <c r="D8" s="50">
        <v>10500</v>
      </c>
      <c r="E8" s="50">
        <v>8800</v>
      </c>
      <c r="F8" s="50">
        <v>5400</v>
      </c>
      <c r="G8" s="17">
        <f t="shared" si="0"/>
        <v>29900</v>
      </c>
      <c r="H8" s="17">
        <f t="shared" si="1"/>
        <v>2988.8063249736879</v>
      </c>
      <c r="I8" s="17">
        <f t="shared" si="2"/>
        <v>26911.193675026312</v>
      </c>
    </row>
    <row r="9" spans="1:9" ht="15.75" customHeight="1" x14ac:dyDescent="0.2">
      <c r="A9" s="5">
        <f t="shared" si="3"/>
        <v>2028</v>
      </c>
      <c r="B9" s="49">
        <v>2548.9059999999999</v>
      </c>
      <c r="C9" s="50">
        <v>5200</v>
      </c>
      <c r="D9" s="50">
        <v>10300</v>
      </c>
      <c r="E9" s="50">
        <v>9100</v>
      </c>
      <c r="F9" s="50">
        <v>5700</v>
      </c>
      <c r="G9" s="17">
        <f t="shared" si="0"/>
        <v>30300</v>
      </c>
      <c r="H9" s="17">
        <f t="shared" si="1"/>
        <v>2969.5780349855063</v>
      </c>
      <c r="I9" s="17">
        <f t="shared" si="2"/>
        <v>27330.421965014495</v>
      </c>
    </row>
    <row r="10" spans="1:9" ht="15.75" customHeight="1" x14ac:dyDescent="0.2">
      <c r="A10" s="5">
        <f t="shared" si="3"/>
        <v>2029</v>
      </c>
      <c r="B10" s="49">
        <v>2531.7232000000008</v>
      </c>
      <c r="C10" s="50">
        <v>5200</v>
      </c>
      <c r="D10" s="50">
        <v>10200</v>
      </c>
      <c r="E10" s="50">
        <v>9300</v>
      </c>
      <c r="F10" s="50">
        <v>6000</v>
      </c>
      <c r="G10" s="17">
        <f t="shared" si="0"/>
        <v>30700</v>
      </c>
      <c r="H10" s="17">
        <f t="shared" si="1"/>
        <v>2949.5593817046297</v>
      </c>
      <c r="I10" s="17">
        <f t="shared" si="2"/>
        <v>27750.440618295372</v>
      </c>
    </row>
    <row r="11" spans="1:9" ht="15.75" customHeight="1" x14ac:dyDescent="0.2">
      <c r="A11" s="5">
        <f t="shared" si="3"/>
        <v>2030</v>
      </c>
      <c r="B11" s="49">
        <v>2513.8620000000001</v>
      </c>
      <c r="C11" s="50">
        <v>5200</v>
      </c>
      <c r="D11" s="50">
        <v>10000</v>
      </c>
      <c r="E11" s="50">
        <v>9400</v>
      </c>
      <c r="F11" s="50">
        <v>6300</v>
      </c>
      <c r="G11" s="17">
        <f t="shared" si="0"/>
        <v>30900</v>
      </c>
      <c r="H11" s="17">
        <f t="shared" si="1"/>
        <v>2928.7503651310544</v>
      </c>
      <c r="I11" s="17">
        <f t="shared" si="2"/>
        <v>27971.249634868946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rP6SrGsWJEZw+EX9SMpTD/dtlZA5KczY9dtSyPNbASYtOi6PN+qPuGzijP+2jpaKGVOMRKAJs9d9X5MPUgJGw==" saltValue="v2YREoybXawdqthdfosEQ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tJ9Z6Fq9w/A7+mbZ62Hi1uUBnq+4uqDGRxLTRhcNjcmb4NjtUHAFX5yot8hW+KdyIYRy9RVRf06FAlG4vp67g==" saltValue="YQYXkNzmmnX6rHk8H90Z+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wiNCxY09RiJpCADSQvmTpY6p+ahJOwJle9i/+aRgPSHHAJKtX26weW8infHL8FPzhmxx+SXEl2NpOQYatswBQ==" saltValue="XY6L/GHHWb1ib+jNTjQP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ousY/9zj2lBO7Q8jppViwrlDaJxaqWwJkGfXykNOoCVavCHRKY4QsTqSJ4fpJVtMYOK5WBjoG8RCGXqC5EOV0Q==" saltValue="wu8MD6yAHEaJnmynLHx+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1osdvu0Xuw6/RcTASw9gLQx1BUe6JMF+xxQJXwAitnAW2jo7hAIndEV+YAwkXXzsScPbLbtVJtEk1nzwWrxksA==" saltValue="9LLMAK7qvO9JLHVd5YbA/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4r/oHCzxKAL5gKsdPEuNvJNs1a6vUScU6m3trwnuAU7X5tDe9DhjsG8NvPCNec1XsyANI6onKO40q58mKgPxQ==" saltValue="he3nAgNfhnSym6oYR98z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/V2XaveJc7hkcZzefQarYHJp0Jzj7zw3jZ2+sBH1f4H0T6hvE0GTKiDaGM8/z3f3eiLDiTNyT4ZtRvRp6MYCA==" saltValue="6csVFSgTIHOFF9bkEyxX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bOUVJJh9ENWipmQA4kjY472j6wfwF4g9m5XiOclVhEQyoEKo4Sbo6T7SovBEFZDeq7uKpVYXaiddnjLLUZSLiQ==" saltValue="iqUlZ0y+L2qbXK6W20r8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zj7s3hadufEnopyCB6c/OrxCRHveeee6d1vmMAxiWjoWr8B5MF18LlomH2VTc3j5d5SNeOjfeVqSPd7va/G/rg==" saltValue="yhU07FfLtv/TxjAq+8ko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c7JesaHvqIf1qDlnnbR0xlLbgmgkH+kAvu9xpC6PW7/ezL1W6tPqpIgt9KnrnJtdCpLG95UJy162ADvBQKlrA==" saltValue="r0EEZlaO6xklZLKzF9lFL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7.657369944615031E-3</v>
      </c>
    </row>
    <row r="4" spans="1:8" ht="15.75" customHeight="1" x14ac:dyDescent="0.2">
      <c r="B4" s="19" t="s">
        <v>79</v>
      </c>
      <c r="C4" s="101">
        <v>0.1679051777180304</v>
      </c>
    </row>
    <row r="5" spans="1:8" ht="15.75" customHeight="1" x14ac:dyDescent="0.2">
      <c r="B5" s="19" t="s">
        <v>80</v>
      </c>
      <c r="C5" s="101">
        <v>7.8118373834736701E-2</v>
      </c>
    </row>
    <row r="6" spans="1:8" ht="15.75" customHeight="1" x14ac:dyDescent="0.2">
      <c r="B6" s="19" t="s">
        <v>81</v>
      </c>
      <c r="C6" s="101">
        <v>0.29627379387842351</v>
      </c>
    </row>
    <row r="7" spans="1:8" ht="15.75" customHeight="1" x14ac:dyDescent="0.2">
      <c r="B7" s="19" t="s">
        <v>82</v>
      </c>
      <c r="C7" s="101">
        <v>0.2627464776007255</v>
      </c>
    </row>
    <row r="8" spans="1:8" ht="15.75" customHeight="1" x14ac:dyDescent="0.2">
      <c r="B8" s="19" t="s">
        <v>83</v>
      </c>
      <c r="C8" s="101">
        <v>1.5821735643554241E-2</v>
      </c>
    </row>
    <row r="9" spans="1:8" ht="15.75" customHeight="1" x14ac:dyDescent="0.2">
      <c r="B9" s="19" t="s">
        <v>84</v>
      </c>
      <c r="C9" s="101">
        <v>0.1059528266969353</v>
      </c>
    </row>
    <row r="10" spans="1:8" ht="15.75" customHeight="1" x14ac:dyDescent="0.2">
      <c r="B10" s="19" t="s">
        <v>85</v>
      </c>
      <c r="C10" s="101">
        <v>6.552424468297928E-2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0.14979929411052131</v>
      </c>
      <c r="D14" s="55">
        <v>0.14979929411052131</v>
      </c>
      <c r="E14" s="55">
        <v>0.14979929411052131</v>
      </c>
      <c r="F14" s="55">
        <v>0.14979929411052131</v>
      </c>
    </row>
    <row r="15" spans="1:8" ht="15.75" customHeight="1" x14ac:dyDescent="0.2">
      <c r="B15" s="19" t="s">
        <v>88</v>
      </c>
      <c r="C15" s="101">
        <v>0.26480955827936931</v>
      </c>
      <c r="D15" s="101">
        <v>0.26480955827936931</v>
      </c>
      <c r="E15" s="101">
        <v>0.26480955827936931</v>
      </c>
      <c r="F15" s="101">
        <v>0.26480955827936931</v>
      </c>
    </row>
    <row r="16" spans="1:8" ht="15.75" customHeight="1" x14ac:dyDescent="0.2">
      <c r="B16" s="19" t="s">
        <v>89</v>
      </c>
      <c r="C16" s="101">
        <v>4.3358821747011819E-2</v>
      </c>
      <c r="D16" s="101">
        <v>4.3358821747011819E-2</v>
      </c>
      <c r="E16" s="101">
        <v>4.3358821747011819E-2</v>
      </c>
      <c r="F16" s="101">
        <v>4.3358821747011819E-2</v>
      </c>
    </row>
    <row r="17" spans="1:8" ht="15.75" customHeight="1" x14ac:dyDescent="0.2">
      <c r="B17" s="19" t="s">
        <v>90</v>
      </c>
      <c r="C17" s="101">
        <v>3.0273117307286681E-2</v>
      </c>
      <c r="D17" s="101">
        <v>3.0273117307286681E-2</v>
      </c>
      <c r="E17" s="101">
        <v>3.0273117307286681E-2</v>
      </c>
      <c r="F17" s="101">
        <v>3.0273117307286681E-2</v>
      </c>
    </row>
    <row r="18" spans="1:8" ht="15.75" customHeight="1" x14ac:dyDescent="0.2">
      <c r="B18" s="19" t="s">
        <v>91</v>
      </c>
      <c r="C18" s="101">
        <v>2.7972819987065931E-3</v>
      </c>
      <c r="D18" s="101">
        <v>2.7972819987065931E-3</v>
      </c>
      <c r="E18" s="101">
        <v>2.7972819987065931E-3</v>
      </c>
      <c r="F18" s="101">
        <v>2.7972819987065931E-3</v>
      </c>
    </row>
    <row r="19" spans="1:8" ht="15.75" customHeight="1" x14ac:dyDescent="0.2">
      <c r="B19" s="19" t="s">
        <v>92</v>
      </c>
      <c r="C19" s="101">
        <v>3.3574459289104512E-2</v>
      </c>
      <c r="D19" s="101">
        <v>3.3574459289104512E-2</v>
      </c>
      <c r="E19" s="101">
        <v>3.3574459289104512E-2</v>
      </c>
      <c r="F19" s="101">
        <v>3.3574459289104512E-2</v>
      </c>
    </row>
    <row r="20" spans="1:8" ht="15.75" customHeight="1" x14ac:dyDescent="0.2">
      <c r="B20" s="19" t="s">
        <v>93</v>
      </c>
      <c r="C20" s="101">
        <v>3.4107653013792233E-2</v>
      </c>
      <c r="D20" s="101">
        <v>3.4107653013792233E-2</v>
      </c>
      <c r="E20" s="101">
        <v>3.4107653013792233E-2</v>
      </c>
      <c r="F20" s="101">
        <v>3.4107653013792233E-2</v>
      </c>
    </row>
    <row r="21" spans="1:8" ht="15.75" customHeight="1" x14ac:dyDescent="0.2">
      <c r="B21" s="19" t="s">
        <v>94</v>
      </c>
      <c r="C21" s="101">
        <v>0.1361722224030853</v>
      </c>
      <c r="D21" s="101">
        <v>0.1361722224030853</v>
      </c>
      <c r="E21" s="101">
        <v>0.1361722224030853</v>
      </c>
      <c r="F21" s="101">
        <v>0.1361722224030853</v>
      </c>
    </row>
    <row r="22" spans="1:8" ht="15.75" customHeight="1" x14ac:dyDescent="0.2">
      <c r="B22" s="19" t="s">
        <v>95</v>
      </c>
      <c r="C22" s="101">
        <v>0.30510759185112218</v>
      </c>
      <c r="D22" s="101">
        <v>0.30510759185112218</v>
      </c>
      <c r="E22" s="101">
        <v>0.30510759185112218</v>
      </c>
      <c r="F22" s="101">
        <v>0.30510759185112218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8.7529259999999998E-2</v>
      </c>
    </row>
    <row r="27" spans="1:8" ht="15.75" customHeight="1" x14ac:dyDescent="0.2">
      <c r="B27" s="19" t="s">
        <v>102</v>
      </c>
      <c r="C27" s="101">
        <v>8.5087389999999995E-3</v>
      </c>
    </row>
    <row r="28" spans="1:8" ht="15.75" customHeight="1" x14ac:dyDescent="0.2">
      <c r="B28" s="19" t="s">
        <v>103</v>
      </c>
      <c r="C28" s="101">
        <v>0.15587014399999999</v>
      </c>
    </row>
    <row r="29" spans="1:8" ht="15.75" customHeight="1" x14ac:dyDescent="0.2">
      <c r="B29" s="19" t="s">
        <v>104</v>
      </c>
      <c r="C29" s="101">
        <v>0.16769983199999999</v>
      </c>
    </row>
    <row r="30" spans="1:8" ht="15.75" customHeight="1" x14ac:dyDescent="0.2">
      <c r="B30" s="19" t="s">
        <v>2</v>
      </c>
      <c r="C30" s="101">
        <v>0.106388358</v>
      </c>
    </row>
    <row r="31" spans="1:8" ht="15.75" customHeight="1" x14ac:dyDescent="0.2">
      <c r="B31" s="19" t="s">
        <v>105</v>
      </c>
      <c r="C31" s="101">
        <v>0.108993619</v>
      </c>
    </row>
    <row r="32" spans="1:8" ht="15.75" customHeight="1" x14ac:dyDescent="0.2">
      <c r="B32" s="19" t="s">
        <v>106</v>
      </c>
      <c r="C32" s="101">
        <v>1.8349142999999998E-2</v>
      </c>
    </row>
    <row r="33" spans="2:3" ht="15.75" customHeight="1" x14ac:dyDescent="0.2">
      <c r="B33" s="19" t="s">
        <v>107</v>
      </c>
      <c r="C33" s="101">
        <v>8.4419259999999982E-2</v>
      </c>
    </row>
    <row r="34" spans="2:3" ht="15.75" customHeight="1" x14ac:dyDescent="0.2">
      <c r="B34" s="19" t="s">
        <v>108</v>
      </c>
      <c r="C34" s="101">
        <v>0.26224164300000002</v>
      </c>
    </row>
    <row r="35" spans="2:3" ht="15.75" customHeight="1" x14ac:dyDescent="0.2">
      <c r="B35" s="27" t="s">
        <v>41</v>
      </c>
      <c r="C35" s="48">
        <f>SUM(C26:C34)</f>
        <v>0.99999999800000006</v>
      </c>
    </row>
  </sheetData>
  <sheetProtection algorithmName="SHA-512" hashValue="ZAQvX4pF6/B00sZL9NGFiKtcWkkwFciCyLvBKTRI0CLKSer4Oq4gwVO8wvcJrW0L43hX0WgDbCnhLryPmxr7Tw==" saltValue="Cij1ihZ77OyEiD6cJMz7G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">
      <c r="B4" s="5" t="s">
        <v>114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">
      <c r="B5" s="5" t="s">
        <v>115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">
      <c r="B10" s="5" t="s">
        <v>119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">
      <c r="B11" s="5" t="s">
        <v>120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0.411891336</v>
      </c>
      <c r="D14" s="54">
        <v>0.43827971236899999</v>
      </c>
      <c r="E14" s="54">
        <v>0.43827971236899999</v>
      </c>
      <c r="F14" s="54">
        <v>0.28490576191099998</v>
      </c>
      <c r="G14" s="54">
        <v>0.28490576191099998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0.23078601069148796</v>
      </c>
      <c r="D15" s="52">
        <f t="shared" si="0"/>
        <v>0.24557162907804961</v>
      </c>
      <c r="E15" s="52">
        <f t="shared" si="0"/>
        <v>0.24557162907804961</v>
      </c>
      <c r="F15" s="52">
        <f t="shared" si="0"/>
        <v>0.15963497764482856</v>
      </c>
      <c r="G15" s="52">
        <f t="shared" si="0"/>
        <v>0.15963497764482856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Oa+FEF2onA106BXZ/dfKrQxdPpP1Ubsc1jiqJNbya449vlVD2LKU/PGGxHbe+8eIdC4vULxdHVc+ZBieAaQ98Q==" saltValue="9nYzDG41svcXAc7VN7lM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0.73135047909999995</v>
      </c>
      <c r="D2" s="53">
        <v>0.56024585999999998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0.10681968</v>
      </c>
      <c r="D3" s="53">
        <v>0.15972823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>
        <v>0</v>
      </c>
    </row>
    <row r="5" spans="1:7" x14ac:dyDescent="0.2">
      <c r="B5" s="3" t="s">
        <v>132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VT2kEruRKJx29yHjC/zJiEuoFKMl6Ukh6P+Fo/0TNbqNnaLGugkpYI2SCbmNp8D/nhSk42NpuqKo4WhL/Ur0ZA==" saltValue="FvRj3shJZzEU2FAxgHwYT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0xWlPbSGtU9mUPUy8OvWmJxS3T+2iX5d3zgxxdQHFvCFH98NrxI/qt4g9CLxP2vuI1p+jTRCcAEIiHxU7NhNQ==" saltValue="MgYn1wJvfSFglJnmnXolQ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PQpW1Rlrs4hElFNxAeI4T7D/mnKGmuXZBQc5zMz9K/49TBAzEU1axEu12QgJbJjuGbxnbwULHXCB1QNBJrvDBA==" saltValue="odIrI2ok6RoU5ji50bQ/L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HPhaT2/EqC1qA4jI4LFdKQYXJS6e2CBWzTVtqfG/ecRPrQI9NVT7tZGzE+prPVbIet/pXObGfmVL7c4ZaFFMIQ==" saltValue="Tf5B7RuBbmidiiQbsX7H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E56jWbm5ztmdAHZngsrIJVzgCO4JVQtO/OTS3vcSZcbc6MefeBhxgR+3T73VGdJVI5Rqf5RuGQROtls+rL5bA==" saltValue="UHBf2u5IpiEztufJXQ6T1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2023-01-25T12:20:54Z</dcterms:modified>
</cp:coreProperties>
</file>