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55FC196-DA60-4BBD-9435-2B60C18D620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H11" i="2"/>
  <c r="G11" i="2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H2" i="2"/>
  <c r="G2" i="2"/>
  <c r="A2" i="2"/>
  <c r="A31" i="2" s="1"/>
  <c r="C33" i="1"/>
  <c r="C20" i="1"/>
  <c r="I2" i="2" l="1"/>
  <c r="I10" i="2"/>
  <c r="I3" i="2"/>
  <c r="I11" i="2"/>
  <c r="I4" i="2"/>
  <c r="A12" i="2"/>
  <c r="A28" i="2"/>
  <c r="A13" i="2"/>
  <c r="D58" i="20"/>
  <c r="A38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36" i="2"/>
  <c r="A22" i="2"/>
  <c r="A17" i="2"/>
  <c r="A25" i="2"/>
  <c r="A33" i="2"/>
  <c r="A21" i="2"/>
  <c r="A29" i="2"/>
  <c r="A14" i="2"/>
  <c r="A30" i="2"/>
  <c r="A40" i="2"/>
  <c r="A18" i="2"/>
  <c r="A26" i="2"/>
  <c r="A34" i="2"/>
  <c r="A39" i="2"/>
  <c r="A19" i="2"/>
  <c r="A27" i="2"/>
  <c r="A35" i="2"/>
  <c r="A37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<sst xmlns="http://schemas.openxmlformats.org/spreadsheetml/2006/main" count="2092" uniqueCount="337">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</sst>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23731997.5</v>
      </c>
    </row>
    <row r="8" spans="1:3" ht="15" customHeight="1" x14ac:dyDescent="0.2">
      <c r="B8" s="5" t="s">
        <v>19</v>
      </c>
      <c r="C8" s="44">
        <v>4.5999999999999999E-2</v>
      </c>
    </row>
    <row r="9" spans="1:3" ht="15" customHeight="1" x14ac:dyDescent="0.2">
      <c r="B9" s="5" t="s">
        <v>20</v>
      </c>
      <c r="C9" s="45">
        <v>0.10879999999999999</v>
      </c>
    </row>
    <row r="10" spans="1:3" ht="15" customHeight="1" x14ac:dyDescent="0.2">
      <c r="B10" s="5" t="s">
        <v>21</v>
      </c>
      <c r="C10" s="45">
        <v>0.77582038879394499</v>
      </c>
    </row>
    <row r="11" spans="1:3" ht="15" customHeight="1" x14ac:dyDescent="0.2">
      <c r="B11" s="5" t="s">
        <v>22</v>
      </c>
      <c r="C11" s="45">
        <v>0.83499999999999996</v>
      </c>
    </row>
    <row r="12" spans="1:3" ht="15" customHeight="1" x14ac:dyDescent="0.2">
      <c r="B12" s="5" t="s">
        <v>23</v>
      </c>
      <c r="C12" s="45">
        <v>0.753</v>
      </c>
    </row>
    <row r="13" spans="1:3" ht="15" customHeight="1" x14ac:dyDescent="0.2">
      <c r="B13" s="5" t="s">
        <v>24</v>
      </c>
      <c r="C13" s="45">
        <v>0.221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0.1095</v>
      </c>
    </row>
    <row r="24" spans="1:3" ht="15" customHeight="1" x14ac:dyDescent="0.2">
      <c r="B24" s="15" t="s">
        <v>33</v>
      </c>
      <c r="C24" s="45">
        <v>0.52049999999999996</v>
      </c>
    </row>
    <row r="25" spans="1:3" ht="15" customHeight="1" x14ac:dyDescent="0.2">
      <c r="B25" s="15" t="s">
        <v>34</v>
      </c>
      <c r="C25" s="45">
        <v>0.32290000000000002</v>
      </c>
    </row>
    <row r="26" spans="1:3" ht="15" customHeight="1" x14ac:dyDescent="0.2">
      <c r="B26" s="15" t="s">
        <v>35</v>
      </c>
      <c r="C26" s="45">
        <v>4.7100000000000003E-2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0.38928322520389302</v>
      </c>
    </row>
    <row r="30" spans="1:3" ht="14.25" customHeight="1" x14ac:dyDescent="0.2">
      <c r="B30" s="25" t="s">
        <v>38</v>
      </c>
      <c r="C30" s="99">
        <v>2.6742253790267401E-2</v>
      </c>
    </row>
    <row r="31" spans="1:3" ht="14.25" customHeight="1" x14ac:dyDescent="0.2">
      <c r="B31" s="25" t="s">
        <v>39</v>
      </c>
      <c r="C31" s="99">
        <v>3.70902046003709E-2</v>
      </c>
    </row>
    <row r="32" spans="1:3" ht="14.25" customHeight="1" x14ac:dyDescent="0.2">
      <c r="B32" s="25" t="s">
        <v>40</v>
      </c>
      <c r="C32" s="99">
        <v>0.54688431640546897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12.4124663278865</v>
      </c>
    </row>
    <row r="38" spans="1:5" ht="15" customHeight="1" x14ac:dyDescent="0.2">
      <c r="B38" s="11" t="s">
        <v>45</v>
      </c>
      <c r="C38" s="43">
        <v>20.241942482511998</v>
      </c>
      <c r="D38" s="12"/>
      <c r="E38" s="13"/>
    </row>
    <row r="39" spans="1:5" ht="15" customHeight="1" x14ac:dyDescent="0.2">
      <c r="B39" s="11" t="s">
        <v>46</v>
      </c>
      <c r="C39" s="43">
        <v>23.881256222112398</v>
      </c>
      <c r="D39" s="12"/>
      <c r="E39" s="12"/>
    </row>
    <row r="40" spans="1:5" ht="15" customHeight="1" x14ac:dyDescent="0.2">
      <c r="B40" s="11" t="s">
        <v>47</v>
      </c>
      <c r="C40" s="100">
        <v>1.77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9.4617257370000001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3.4460699999999997E-2</v>
      </c>
      <c r="D45" s="12"/>
    </row>
    <row r="46" spans="1:5" ht="15.75" customHeight="1" x14ac:dyDescent="0.2">
      <c r="B46" s="11" t="s">
        <v>52</v>
      </c>
      <c r="C46" s="45">
        <v>0.12010750000000001</v>
      </c>
      <c r="D46" s="12"/>
    </row>
    <row r="47" spans="1:5" ht="15.75" customHeight="1" x14ac:dyDescent="0.2">
      <c r="B47" s="11" t="s">
        <v>53</v>
      </c>
      <c r="C47" s="45">
        <v>0.20394960000000001</v>
      </c>
      <c r="D47" s="12"/>
      <c r="E47" s="13"/>
    </row>
    <row r="48" spans="1:5" ht="15" customHeight="1" x14ac:dyDescent="0.2">
      <c r="B48" s="11" t="s">
        <v>54</v>
      </c>
      <c r="C48" s="46">
        <v>0.6414822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0.58243899999999993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9.9694547999999911E-2</v>
      </c>
    </row>
    <row r="63" spans="1:4" ht="15.75" customHeight="1" x14ac:dyDescent="0.2">
      <c r="A63" s="4"/>
    </row>
  </sheetData>
  <sheetProtection algorithmName="SHA-512" hashValue="+QMFOdtepgIHGGyw4eAdNu2sv6jgL6aHJIkP0e7NMkufBx04iTxY+9OwyDmFZHkhtqCWEC4G+goRtWKpmnfP+Q==" saltValue="rCGvHxGzMzEyC57Otq72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0.6986948789813251</v>
      </c>
      <c r="C2" s="98">
        <v>0.95</v>
      </c>
      <c r="D2" s="56">
        <v>54.369919363327419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39.798107024226709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357.02948881176422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1.142053729053182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0.21650946237348001</v>
      </c>
      <c r="C10" s="98">
        <v>0.95</v>
      </c>
      <c r="D10" s="56">
        <v>12.930406468022619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0.21650946237348001</v>
      </c>
      <c r="C11" s="98">
        <v>0.95</v>
      </c>
      <c r="D11" s="56">
        <v>12.930406468022619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0.21650946237348001</v>
      </c>
      <c r="C12" s="98">
        <v>0.95</v>
      </c>
      <c r="D12" s="56">
        <v>12.930406468022619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0.21650946237348001</v>
      </c>
      <c r="C13" s="98">
        <v>0.95</v>
      </c>
      <c r="D13" s="56">
        <v>12.930406468022619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0.21650946237348001</v>
      </c>
      <c r="C14" s="98">
        <v>0.95</v>
      </c>
      <c r="D14" s="56">
        <v>12.930406468022619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0.21650946237348001</v>
      </c>
      <c r="C15" s="98">
        <v>0.95</v>
      </c>
      <c r="D15" s="56">
        <v>12.930406468022619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0.63717226791796655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2.5217300000000002E-2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0.62</v>
      </c>
      <c r="C18" s="98">
        <v>0.95</v>
      </c>
      <c r="D18" s="56">
        <v>8.2480771138610329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8.2480771138610329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0.79391029999999996</v>
      </c>
      <c r="C21" s="98">
        <v>0.95</v>
      </c>
      <c r="D21" s="56">
        <v>9.1518723376901896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22.27087738351165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4.2282295523678748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0.20068385172370001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0.16886385685443001</v>
      </c>
      <c r="C27" s="98">
        <v>0.95</v>
      </c>
      <c r="D27" s="56">
        <v>18.492233391202259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0.73128387374660209</v>
      </c>
      <c r="C29" s="98">
        <v>0.95</v>
      </c>
      <c r="D29" s="56">
        <v>105.2957891352434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7.4384576847866803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1.4999999999999999E-2</v>
      </c>
      <c r="C32" s="98">
        <v>0.95</v>
      </c>
      <c r="D32" s="56">
        <v>1.3596953000307599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0.45606075289999998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3.0629E-2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4.4407254381901682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0.18282266236670699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szHaNL9OIVZr389AWj0RxPs1IIgQXrc6W5O/QXPclUJpcoYVnNltYwJV2ceeWaxNx8IlDzx5JZ6UJSr5YTB2TA==" saltValue="moRSJev9bmbjxA34VHtU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CQ8YSvC0IPDiDefY3Gl7L8+t/43mOqbR8aUxcDhjgGzkB36EIvH5GKsrvgSxqmldZC/3fGWKUNv4+IU/ll1pA==" saltValue="e3EaUFXt+6IcrlSMtgdzx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27jvexgeaQWMKHs5cKVgEhiJ+rri/LIicrVMz6E0snPqrWAZZgU6PFoZols/hesyo7dEZKRwxIDRh9MtTOvXsg==" saltValue="+v2BeLvnrk28WvYXU8HSp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Qgp8ZXsMc3O4cRI0nvbfJ9kpDXaCweat79Ef3nvajEwnNfK2zYXi6/yruZ3e2MAJn4dt9YCYQpdIunjxduocrg==" saltValue="7EnWKoGB3OGSeZOMWlzY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0.753</v>
      </c>
      <c r="E10" s="60">
        <f>IF(ISBLANK(comm_deliv), frac_children_health_facility,1)</f>
        <v>0.753</v>
      </c>
      <c r="F10" s="60">
        <f>IF(ISBLANK(comm_deliv), frac_children_health_facility,1)</f>
        <v>0.753</v>
      </c>
      <c r="G10" s="60">
        <f>IF(ISBLANK(comm_deliv), frac_children_health_facility,1)</f>
        <v>0.753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0.83499999999999996</v>
      </c>
      <c r="I18" s="60">
        <f>frac_PW_health_facility</f>
        <v>0.83499999999999996</v>
      </c>
      <c r="J18" s="60">
        <f>frac_PW_health_facility</f>
        <v>0.83499999999999996</v>
      </c>
      <c r="K18" s="60">
        <f>frac_PW_health_facility</f>
        <v>0.83499999999999996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0.221</v>
      </c>
      <c r="M24" s="60">
        <f>famplan_unmet_need</f>
        <v>0.221</v>
      </c>
      <c r="N24" s="60">
        <f>famplan_unmet_need</f>
        <v>0.221</v>
      </c>
      <c r="O24" s="60">
        <f>famplan_unmet_need</f>
        <v>0.221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0.11201358453521744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4.8005821943664623E-2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6.4160204727172931E-2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0.77582038879394499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QOBHAOf22vcO21YsNBfvD4pYFZ1FaEZzdheTevGtU/sF/d4QzAmv9Q7zIGDtcOMHsCb9Yn6VOmrP38n69FVvJA==" saltValue="U5xJv1PYhsg+Xpp3azCP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m4gwpgggXKnV1kZgXjwM4YEftcq0OfzwdOX43YO/0Ry677s6XhmRAJETA9L6B9byWq9qkryU1beKja8X8DmQCQ==" saltValue="ZvdAECS+z3MwQJcFapRSy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s0bOuQHpNeKa0Xlio/GMeoIUAhhw5GNlVm2uIWYsy0Llj82hKY9wh06HM2X9BUwkBXbYWbJsFh8u6Wi6mYYqw==" saltValue="7sXHu3THF1B4H2ngoqzp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6nzCuzskLFGvE8LS1Ca5tnEzKF2K3+uV4wOTz8fTkO26wzQwNTaKWCxmnHmPxycyrVwCeRaY5cIispZ3ryo9Ng==" saltValue="uCOvG4A8KbovGLrcsB4A4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kIAbv2jKjGKnrrRB3HhWc+r/YpLJ/8HPp1+/drx5IIIb2CpeERG1kWDWAOQfDIPgS3uIOw+CvVn5goMF7JOBg==" saltValue="cjd3/ikwYRRsIIOSla9Yg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59rE4n7I0rksKQZbB14NlhjIM+ankUOYWFm960hrVgpXffwJy4M8lAWBQR/XESY6Wvc3N3lostXNWqr5LVnjQA==" saltValue="CXlK48wED2JXJeP8j37NG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4778116.9068</v>
      </c>
      <c r="C2" s="49">
        <v>11453000</v>
      </c>
      <c r="D2" s="49">
        <v>21497000</v>
      </c>
      <c r="E2" s="49">
        <v>20807000</v>
      </c>
      <c r="F2" s="49">
        <v>18737000</v>
      </c>
      <c r="G2" s="17">
        <f t="shared" ref="G2:G11" si="0">C2+D2+E2+F2</f>
        <v>72494000</v>
      </c>
      <c r="H2" s="17">
        <f t="shared" ref="H2:H11" si="1">(B2 + stillbirth*B2/(1000-stillbirth))/(1-abortion)</f>
        <v>5481543.1611885112</v>
      </c>
      <c r="I2" s="17">
        <f t="shared" ref="I2:I11" si="2">G2-H2</f>
        <v>67012456.838811487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4753233.4949999992</v>
      </c>
      <c r="C3" s="50">
        <v>11455000</v>
      </c>
      <c r="D3" s="50">
        <v>21613000</v>
      </c>
      <c r="E3" s="50">
        <v>20792000</v>
      </c>
      <c r="F3" s="50">
        <v>19011000</v>
      </c>
      <c r="G3" s="17">
        <f t="shared" si="0"/>
        <v>72871000</v>
      </c>
      <c r="H3" s="17">
        <f t="shared" si="1"/>
        <v>5452996.4557729922</v>
      </c>
      <c r="I3" s="17">
        <f t="shared" si="2"/>
        <v>67418003.544227004</v>
      </c>
    </row>
    <row r="4" spans="1:9" ht="15.75" customHeight="1" x14ac:dyDescent="0.2">
      <c r="A4" s="5">
        <f t="shared" si="3"/>
        <v>2023</v>
      </c>
      <c r="B4" s="49">
        <v>4726013.748399999</v>
      </c>
      <c r="C4" s="50">
        <v>11438000</v>
      </c>
      <c r="D4" s="50">
        <v>21733000</v>
      </c>
      <c r="E4" s="50">
        <v>20755000</v>
      </c>
      <c r="F4" s="50">
        <v>19273000</v>
      </c>
      <c r="G4" s="17">
        <f t="shared" si="0"/>
        <v>73199000</v>
      </c>
      <c r="H4" s="17">
        <f t="shared" si="1"/>
        <v>5421769.4643169716</v>
      </c>
      <c r="I4" s="17">
        <f t="shared" si="2"/>
        <v>67777230.535683036</v>
      </c>
    </row>
    <row r="5" spans="1:9" ht="15.75" customHeight="1" x14ac:dyDescent="0.2">
      <c r="A5" s="5">
        <f t="shared" si="3"/>
        <v>2024</v>
      </c>
      <c r="B5" s="49">
        <v>4696437.7885999987</v>
      </c>
      <c r="C5" s="50">
        <v>11438000</v>
      </c>
      <c r="D5" s="50">
        <v>21854000</v>
      </c>
      <c r="E5" s="50">
        <v>20723000</v>
      </c>
      <c r="F5" s="50">
        <v>19510000</v>
      </c>
      <c r="G5" s="17">
        <f t="shared" si="0"/>
        <v>73525000</v>
      </c>
      <c r="H5" s="17">
        <f t="shared" si="1"/>
        <v>5387839.3819561666</v>
      </c>
      <c r="I5" s="17">
        <f t="shared" si="2"/>
        <v>68137160.61804384</v>
      </c>
    </row>
    <row r="6" spans="1:9" ht="15.75" customHeight="1" x14ac:dyDescent="0.2">
      <c r="A6" s="5">
        <f t="shared" si="3"/>
        <v>2025</v>
      </c>
      <c r="B6" s="49">
        <v>4664506.1310000001</v>
      </c>
      <c r="C6" s="50">
        <v>11478000</v>
      </c>
      <c r="D6" s="50">
        <v>21974000</v>
      </c>
      <c r="E6" s="50">
        <v>20709000</v>
      </c>
      <c r="F6" s="50">
        <v>19713000</v>
      </c>
      <c r="G6" s="17">
        <f t="shared" si="0"/>
        <v>73874000</v>
      </c>
      <c r="H6" s="17">
        <f t="shared" si="1"/>
        <v>5351206.7999668932</v>
      </c>
      <c r="I6" s="17">
        <f t="shared" si="2"/>
        <v>68522793.200033113</v>
      </c>
    </row>
    <row r="7" spans="1:9" ht="15.75" customHeight="1" x14ac:dyDescent="0.2">
      <c r="A7" s="5">
        <f t="shared" si="3"/>
        <v>2026</v>
      </c>
      <c r="B7" s="49">
        <v>4650134.9664000003</v>
      </c>
      <c r="C7" s="50">
        <v>11544000</v>
      </c>
      <c r="D7" s="50">
        <v>22099000</v>
      </c>
      <c r="E7" s="50">
        <v>20716000</v>
      </c>
      <c r="F7" s="50">
        <v>19873000</v>
      </c>
      <c r="G7" s="17">
        <f t="shared" si="0"/>
        <v>74232000</v>
      </c>
      <c r="H7" s="17">
        <f t="shared" si="1"/>
        <v>5334719.9369269088</v>
      </c>
      <c r="I7" s="17">
        <f t="shared" si="2"/>
        <v>68897280.063073099</v>
      </c>
    </row>
    <row r="8" spans="1:9" ht="15.75" customHeight="1" x14ac:dyDescent="0.2">
      <c r="A8" s="5">
        <f t="shared" si="3"/>
        <v>2027</v>
      </c>
      <c r="B8" s="49">
        <v>4633821.3976000007</v>
      </c>
      <c r="C8" s="50">
        <v>11646000</v>
      </c>
      <c r="D8" s="50">
        <v>22218000</v>
      </c>
      <c r="E8" s="50">
        <v>20745000</v>
      </c>
      <c r="F8" s="50">
        <v>20003000</v>
      </c>
      <c r="G8" s="17">
        <f t="shared" si="0"/>
        <v>74612000</v>
      </c>
      <c r="H8" s="17">
        <f t="shared" si="1"/>
        <v>5316004.7122401809</v>
      </c>
      <c r="I8" s="17">
        <f t="shared" si="2"/>
        <v>69295995.287759826</v>
      </c>
    </row>
    <row r="9" spans="1:9" ht="15.75" customHeight="1" x14ac:dyDescent="0.2">
      <c r="A9" s="5">
        <f t="shared" si="3"/>
        <v>2028</v>
      </c>
      <c r="B9" s="49">
        <v>4615603.0158000002</v>
      </c>
      <c r="C9" s="50">
        <v>11761000</v>
      </c>
      <c r="D9" s="50">
        <v>22331000</v>
      </c>
      <c r="E9" s="50">
        <v>20793000</v>
      </c>
      <c r="F9" s="50">
        <v>20105000</v>
      </c>
      <c r="G9" s="17">
        <f t="shared" si="0"/>
        <v>74990000</v>
      </c>
      <c r="H9" s="17">
        <f t="shared" si="1"/>
        <v>5295104.2512193145</v>
      </c>
      <c r="I9" s="17">
        <f t="shared" si="2"/>
        <v>69694895.748780683</v>
      </c>
    </row>
    <row r="10" spans="1:9" ht="15.75" customHeight="1" x14ac:dyDescent="0.2">
      <c r="A10" s="5">
        <f t="shared" si="3"/>
        <v>2029</v>
      </c>
      <c r="B10" s="49">
        <v>4595564.3760000011</v>
      </c>
      <c r="C10" s="50">
        <v>11847000</v>
      </c>
      <c r="D10" s="50">
        <v>22441000</v>
      </c>
      <c r="E10" s="50">
        <v>20856000</v>
      </c>
      <c r="F10" s="50">
        <v>20176000</v>
      </c>
      <c r="G10" s="17">
        <f t="shared" si="0"/>
        <v>75320000</v>
      </c>
      <c r="H10" s="17">
        <f t="shared" si="1"/>
        <v>5272115.5569077786</v>
      </c>
      <c r="I10" s="17">
        <f t="shared" si="2"/>
        <v>70047884.443092227</v>
      </c>
    </row>
    <row r="11" spans="1:9" ht="15.75" customHeight="1" x14ac:dyDescent="0.2">
      <c r="A11" s="5">
        <f t="shared" si="3"/>
        <v>2030</v>
      </c>
      <c r="B11" s="49">
        <v>4573741.4349999996</v>
      </c>
      <c r="C11" s="50">
        <v>11878000</v>
      </c>
      <c r="D11" s="50">
        <v>22547000</v>
      </c>
      <c r="E11" s="50">
        <v>20931000</v>
      </c>
      <c r="F11" s="50">
        <v>20218000</v>
      </c>
      <c r="G11" s="17">
        <f t="shared" si="0"/>
        <v>75574000</v>
      </c>
      <c r="H11" s="17">
        <f t="shared" si="1"/>
        <v>5247079.8796045855</v>
      </c>
      <c r="I11" s="17">
        <f t="shared" si="2"/>
        <v>70326920.120395422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uZNBsdEOn6mg0pxfq75bK98lilHAis3LNM/ZzjlmIMYPhhQmOmxyT9WHhfjBRDrj2dtIfebyr8UL50Q0lFeVA==" saltValue="MVRfC4wVE3sgLU6WP7DTA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FZsL45e+v4QUVsK+S/SKIyCuxmAJZ9D04DdVjP5NkwISbOkycKz4u5JO1+YA8My8hc7jG5IlH2++vlfYVw6gDA==" saltValue="jaLcLisYxtZj4btZYk1B+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MekG5K2n+uPvR+2CSiUl/t3r/IA5C0Ig0HJ6vS0Eyu+qsqw6O+f2v6gefa526QHUZhioDx7vSvn3q+sHFONyg==" saltValue="lnPtoPXqtN890iE0dpkt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8RZiuev4XCh67GtMeoor8Y5sQZYWRdIZt2315B1ugV4NXjrqMlxbg78XpqOQ3eSloBKlFBxtlajcNyqhBJxng==" saltValue="C6EKT9seq6Pw+VD3ykW3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9ZiwcIhjdhC8GHtRub0bwzBaxzGLhnud9QZlS2udCi6XjmLA6ajMp4jNiukHQLVdyXhdVcr/JYDYd0Q7OesDKA==" saltValue="wNvIoqnXJXsbFW/BmXz3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asiwZPjoTaHdLCMYW4OehicNJh6hCc29ggNDQSoWHEYxr4Df8+SKgpLiRRgAz1QZcRByFya15giPp8+v9BS2HA==" saltValue="S0PHqUuynbRR4Wm3rgVS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H0YJfJFHQ6QCmdp+cQJM8PlrVL4WDBmKxIbT2GhacyZuoatYGrTd18nTbPNolO34Rd0E+/ULZDso7j7gL7yOg==" saltValue="JOsdEuNclFyjiUgqzEt/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ExlT9PuzqrzeUVDlEpS5E8FuXkcjuYwUGtuA2dRemAiwEeVAiEFP8ZX8LGmqi168SEPRPwcl9kBWeLF8+ia5g==" saltValue="920ULtsdakMOrMz0L0wt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pFkiIV6+yUXP5XQES/F7Odl6L7wiQfSIoJ5nEK4mp3W9ZQCIcmnrqg6v/W0FLmwluRcVaOHKla+ys/b2EZTJ4Q==" saltValue="bv6jEb6s0r1D3MhlXp9L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V+NzEjeIgqnB3yvn4WX9YW25kLU1KFfJDJVReZYsZL0Tdbvr6Vus1yNI863CfPzZP4nCbuNzzCmaRz7751sQ5A==" saltValue="B4nYuPSb3rEr/eCMfz6/G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3.3993673856831321E-3</v>
      </c>
    </row>
    <row r="4" spans="1:8" ht="15.75" customHeight="1" x14ac:dyDescent="0.2">
      <c r="B4" s="19" t="s">
        <v>79</v>
      </c>
      <c r="C4" s="101">
        <v>0.1133671230521331</v>
      </c>
    </row>
    <row r="5" spans="1:8" ht="15.75" customHeight="1" x14ac:dyDescent="0.2">
      <c r="B5" s="19" t="s">
        <v>80</v>
      </c>
      <c r="C5" s="101">
        <v>5.5127019872052728E-2</v>
      </c>
    </row>
    <row r="6" spans="1:8" ht="15.75" customHeight="1" x14ac:dyDescent="0.2">
      <c r="B6" s="19" t="s">
        <v>81</v>
      </c>
      <c r="C6" s="101">
        <v>0.22698598485951441</v>
      </c>
    </row>
    <row r="7" spans="1:8" ht="15.75" customHeight="1" x14ac:dyDescent="0.2">
      <c r="B7" s="19" t="s">
        <v>82</v>
      </c>
      <c r="C7" s="101">
        <v>0.34675162935112469</v>
      </c>
    </row>
    <row r="8" spans="1:8" ht="15.75" customHeight="1" x14ac:dyDescent="0.2">
      <c r="B8" s="19" t="s">
        <v>83</v>
      </c>
      <c r="C8" s="101">
        <v>3.1147536547219438E-3</v>
      </c>
    </row>
    <row r="9" spans="1:8" ht="15.75" customHeight="1" x14ac:dyDescent="0.2">
      <c r="B9" s="19" t="s">
        <v>84</v>
      </c>
      <c r="C9" s="101">
        <v>0.1754860582875698</v>
      </c>
    </row>
    <row r="10" spans="1:8" ht="15.75" customHeight="1" x14ac:dyDescent="0.2">
      <c r="B10" s="19" t="s">
        <v>85</v>
      </c>
      <c r="C10" s="101">
        <v>7.5768063537200239E-2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0.121482429817374</v>
      </c>
      <c r="D14" s="55">
        <v>0.121482429817374</v>
      </c>
      <c r="E14" s="55">
        <v>0.121482429817374</v>
      </c>
      <c r="F14" s="55">
        <v>0.121482429817374</v>
      </c>
    </row>
    <row r="15" spans="1:8" ht="15.75" customHeight="1" x14ac:dyDescent="0.2">
      <c r="B15" s="19" t="s">
        <v>88</v>
      </c>
      <c r="C15" s="101">
        <v>0.26120227375458088</v>
      </c>
      <c r="D15" s="101">
        <v>0.26120227375458088</v>
      </c>
      <c r="E15" s="101">
        <v>0.26120227375458088</v>
      </c>
      <c r="F15" s="101">
        <v>0.26120227375458088</v>
      </c>
    </row>
    <row r="16" spans="1:8" ht="15.75" customHeight="1" x14ac:dyDescent="0.2">
      <c r="B16" s="19" t="s">
        <v>89</v>
      </c>
      <c r="C16" s="101">
        <v>2.4493467062550379E-2</v>
      </c>
      <c r="D16" s="101">
        <v>2.4493467062550379E-2</v>
      </c>
      <c r="E16" s="101">
        <v>2.4493467062550379E-2</v>
      </c>
      <c r="F16" s="101">
        <v>2.4493467062550379E-2</v>
      </c>
    </row>
    <row r="17" spans="1:8" ht="15.75" customHeight="1" x14ac:dyDescent="0.2">
      <c r="B17" s="19" t="s">
        <v>90</v>
      </c>
      <c r="C17" s="101">
        <v>6.6661408493302696E-2</v>
      </c>
      <c r="D17" s="101">
        <v>6.6661408493302696E-2</v>
      </c>
      <c r="E17" s="101">
        <v>6.6661408493302696E-2</v>
      </c>
      <c r="F17" s="101">
        <v>6.6661408493302696E-2</v>
      </c>
    </row>
    <row r="18" spans="1:8" ht="15.75" customHeight="1" x14ac:dyDescent="0.2">
      <c r="B18" s="19" t="s">
        <v>91</v>
      </c>
      <c r="C18" s="101">
        <v>3.3693652749274081E-3</v>
      </c>
      <c r="D18" s="101">
        <v>3.3693652749274081E-3</v>
      </c>
      <c r="E18" s="101">
        <v>3.3693652749274081E-3</v>
      </c>
      <c r="F18" s="101">
        <v>3.3693652749274081E-3</v>
      </c>
    </row>
    <row r="19" spans="1:8" ht="15.75" customHeight="1" x14ac:dyDescent="0.2">
      <c r="B19" s="19" t="s">
        <v>92</v>
      </c>
      <c r="C19" s="101">
        <v>1.7165877903637959E-2</v>
      </c>
      <c r="D19" s="101">
        <v>1.7165877903637959E-2</v>
      </c>
      <c r="E19" s="101">
        <v>1.7165877903637959E-2</v>
      </c>
      <c r="F19" s="101">
        <v>1.7165877903637959E-2</v>
      </c>
    </row>
    <row r="20" spans="1:8" ht="15.75" customHeight="1" x14ac:dyDescent="0.2">
      <c r="B20" s="19" t="s">
        <v>93</v>
      </c>
      <c r="C20" s="101">
        <v>2.1412520394452399E-2</v>
      </c>
      <c r="D20" s="101">
        <v>2.1412520394452399E-2</v>
      </c>
      <c r="E20" s="101">
        <v>2.1412520394452399E-2</v>
      </c>
      <c r="F20" s="101">
        <v>2.1412520394452399E-2</v>
      </c>
    </row>
    <row r="21" spans="1:8" ht="15.75" customHeight="1" x14ac:dyDescent="0.2">
      <c r="B21" s="19" t="s">
        <v>94</v>
      </c>
      <c r="C21" s="101">
        <v>0.13633442984146171</v>
      </c>
      <c r="D21" s="101">
        <v>0.13633442984146171</v>
      </c>
      <c r="E21" s="101">
        <v>0.13633442984146171</v>
      </c>
      <c r="F21" s="101">
        <v>0.13633442984146171</v>
      </c>
    </row>
    <row r="22" spans="1:8" ht="15.75" customHeight="1" x14ac:dyDescent="0.2">
      <c r="B22" s="19" t="s">
        <v>95</v>
      </c>
      <c r="C22" s="101">
        <v>0.34787822745771269</v>
      </c>
      <c r="D22" s="101">
        <v>0.34787822745771269</v>
      </c>
      <c r="E22" s="101">
        <v>0.34787822745771269</v>
      </c>
      <c r="F22" s="101">
        <v>0.34787822745771269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4.7996967000000001E-2</v>
      </c>
    </row>
    <row r="27" spans="1:8" ht="15.75" customHeight="1" x14ac:dyDescent="0.2">
      <c r="B27" s="19" t="s">
        <v>102</v>
      </c>
      <c r="C27" s="101">
        <v>1.9231089E-2</v>
      </c>
    </row>
    <row r="28" spans="1:8" ht="15.75" customHeight="1" x14ac:dyDescent="0.2">
      <c r="B28" s="19" t="s">
        <v>103</v>
      </c>
      <c r="C28" s="101">
        <v>0.23147800700000001</v>
      </c>
    </row>
    <row r="29" spans="1:8" ht="15.75" customHeight="1" x14ac:dyDescent="0.2">
      <c r="B29" s="19" t="s">
        <v>104</v>
      </c>
      <c r="C29" s="101">
        <v>0.13894083700000001</v>
      </c>
    </row>
    <row r="30" spans="1:8" ht="15.75" customHeight="1" x14ac:dyDescent="0.2">
      <c r="B30" s="19" t="s">
        <v>2</v>
      </c>
      <c r="C30" s="101">
        <v>5.0303380000000002E-2</v>
      </c>
    </row>
    <row r="31" spans="1:8" ht="15.75" customHeight="1" x14ac:dyDescent="0.2">
      <c r="B31" s="19" t="s">
        <v>105</v>
      </c>
      <c r="C31" s="101">
        <v>7.028529E-2</v>
      </c>
    </row>
    <row r="32" spans="1:8" ht="15.75" customHeight="1" x14ac:dyDescent="0.2">
      <c r="B32" s="19" t="s">
        <v>106</v>
      </c>
      <c r="C32" s="101">
        <v>0.146633282</v>
      </c>
    </row>
    <row r="33" spans="2:3" ht="15.75" customHeight="1" x14ac:dyDescent="0.2">
      <c r="B33" s="19" t="s">
        <v>107</v>
      </c>
      <c r="C33" s="101">
        <v>0.12525921100000001</v>
      </c>
    </row>
    <row r="34" spans="2:3" ht="15.75" customHeight="1" x14ac:dyDescent="0.2">
      <c r="B34" s="19" t="s">
        <v>108</v>
      </c>
      <c r="C34" s="101">
        <v>0.169871936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rbV6Jnddza/ln9/cdBXu3/gOhxCyx6luEAR7gEjcIh//wiIG/bh1QpzWtrZT4t9DISOqhS/GkjAgVRJ/JOyFGQ==" saltValue="8TB9n1KGKbBNIXfygM/HZ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0.24620371525000001</v>
      </c>
      <c r="D14" s="54">
        <v>0.26587131715200002</v>
      </c>
      <c r="E14" s="54">
        <v>0.26587131715200002</v>
      </c>
      <c r="F14" s="54">
        <v>0.150404622889</v>
      </c>
      <c r="G14" s="54">
        <v>0.150404622889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0.14339864570649474</v>
      </c>
      <c r="D15" s="52">
        <f t="shared" si="0"/>
        <v>0.15485382409069373</v>
      </c>
      <c r="E15" s="52">
        <f t="shared" si="0"/>
        <v>0.15485382409069373</v>
      </c>
      <c r="F15" s="52">
        <f t="shared" si="0"/>
        <v>8.7601518150846255E-2</v>
      </c>
      <c r="G15" s="52">
        <f t="shared" si="0"/>
        <v>8.7601518150846255E-2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mzSMB4yUMEm9y4zPaMrKyoOkLLjrvnhSbYD88Tp7QUxxN8tmJtH9vkwLoQlRIa2sFoGLqjSyZ/m3I+1XUat6A==" saltValue="3yxaCg10JxOTypKVn69A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">
      <c r="B5" s="3" t="s">
        <v>132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NMYrgf9PHeTV0LyMqJeZ4ZLkLcV0ckZJKABq9tS+d8iLcS9Ks/Jhdre8gYeNER9CW9SBkoBjgoRrOwqtDArNjw==" saltValue="aHDSM7+ILqdm8IZ0EZPdc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aWPHIvx+yAAJEWZGkGNQy7iBnauCVqvhJgTDFtFH3In32WlgtrjULJ0jYA5vg6RXxifM/iA1SSG/SNBeyTHFKQ==" saltValue="/M17DmWMmIdWpuvYegfZE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0Kf2Tr/aObM5g1qRmS9XaIEcL31R2jImuzXMlgWZdY5ecJdTjpmPFT9xvsI0//VjqjJ3rzGRC6Y9xELt5W9Vag==" saltValue="sLyszr186axmvt8O4pRQM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poRfkpMGTf7ej/QtZCj1lBCbKk4C9jzIzdcILREbdK/MerbdTCldmaPWzYgN6j9cV3IhizWLsHlyqvOvyHXQEw==" saltValue="dIVxA6rE7Q5/aAXal/SdM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gA98GLziDFkfB/AKsUzhqFkgK3jEVC1P+WZyTyFLHfs9oij70tUKHhMSVEouwXGihjNgDznmrUlCXOYyLbMbkA==" saltValue="mjqwnWNr/RvhGrKNCof40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2023-01-25T12:26:58Z</dcterms:modified>
</cp:coreProperties>
</file>