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1D4DDE42-C1A9-46D6-AC64-1C7F8916FC8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6" i="2"/>
  <c r="A25" i="2"/>
  <c r="A24" i="2"/>
  <c r="A19" i="2"/>
  <c r="A18" i="2"/>
  <c r="A17" i="2"/>
  <c r="A16" i="2"/>
  <c r="H11" i="2"/>
  <c r="G11" i="2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A2" i="2"/>
  <c r="A31" i="2" s="1"/>
  <c r="C33" i="1"/>
  <c r="C20" i="1"/>
  <c r="A27" i="2" l="1"/>
  <c r="A32" i="2"/>
  <c r="A33" i="2"/>
  <c r="I8" i="2"/>
  <c r="A34" i="2"/>
  <c r="I2" i="2"/>
  <c r="A35" i="2"/>
  <c r="A3" i="2"/>
  <c r="I3" i="2"/>
  <c r="I11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<sst xmlns="http://schemas.openxmlformats.org/spreadsheetml/2006/main" count="2092" uniqueCount="337">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</sst>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784282.875</v>
      </c>
    </row>
    <row r="8" spans="1:3" ht="15" customHeight="1" x14ac:dyDescent="0.2">
      <c r="B8" s="5" t="s">
        <v>19</v>
      </c>
      <c r="C8" s="44">
        <v>9.0000000000000011E-3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0.8706096649169921</v>
      </c>
    </row>
    <row r="11" spans="1:3" ht="15" customHeight="1" x14ac:dyDescent="0.2">
      <c r="B11" s="5" t="s">
        <v>22</v>
      </c>
      <c r="C11" s="45">
        <v>0.94599999999999995</v>
      </c>
    </row>
    <row r="12" spans="1:3" ht="15" customHeight="1" x14ac:dyDescent="0.2">
      <c r="B12" s="5" t="s">
        <v>23</v>
      </c>
      <c r="C12" s="45">
        <v>0.59699999999999998</v>
      </c>
    </row>
    <row r="13" spans="1:3" ht="15" customHeight="1" x14ac:dyDescent="0.2">
      <c r="B13" s="5" t="s">
        <v>24</v>
      </c>
      <c r="C13" s="45">
        <v>0.379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9.9700000000000011E-2</v>
      </c>
    </row>
    <row r="24" spans="1:3" ht="15" customHeight="1" x14ac:dyDescent="0.2">
      <c r="B24" s="15" t="s">
        <v>33</v>
      </c>
      <c r="C24" s="45">
        <v>0.55500000000000005</v>
      </c>
    </row>
    <row r="25" spans="1:3" ht="15" customHeight="1" x14ac:dyDescent="0.2">
      <c r="B25" s="15" t="s">
        <v>34</v>
      </c>
      <c r="C25" s="45">
        <v>0.30480000000000002</v>
      </c>
    </row>
    <row r="26" spans="1:3" ht="15" customHeight="1" x14ac:dyDescent="0.2">
      <c r="B26" s="15" t="s">
        <v>35</v>
      </c>
      <c r="C26" s="45">
        <v>4.0500000000000001E-2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0.33982819689320298</v>
      </c>
    </row>
    <row r="30" spans="1:3" ht="14.25" customHeight="1" x14ac:dyDescent="0.2">
      <c r="B30" s="25" t="s">
        <v>38</v>
      </c>
      <c r="C30" s="99">
        <v>6.2561187718748801E-2</v>
      </c>
    </row>
    <row r="31" spans="1:3" ht="14.25" customHeight="1" x14ac:dyDescent="0.2">
      <c r="B31" s="25" t="s">
        <v>39</v>
      </c>
      <c r="C31" s="99">
        <v>0.10830365549783399</v>
      </c>
    </row>
    <row r="32" spans="1:3" ht="14.25" customHeight="1" x14ac:dyDescent="0.2">
      <c r="B32" s="25" t="s">
        <v>40</v>
      </c>
      <c r="C32" s="99">
        <v>0.489306959890214</v>
      </c>
    </row>
    <row r="33" spans="1:5" ht="13.15" customHeight="1" x14ac:dyDescent="0.2">
      <c r="B33" s="27" t="s">
        <v>41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12.301032837272601</v>
      </c>
    </row>
    <row r="38" spans="1:5" ht="15" customHeight="1" x14ac:dyDescent="0.2">
      <c r="B38" s="11" t="s">
        <v>45</v>
      </c>
      <c r="C38" s="43">
        <v>16.361929983581401</v>
      </c>
      <c r="D38" s="12"/>
      <c r="E38" s="13"/>
    </row>
    <row r="39" spans="1:5" ht="15" customHeight="1" x14ac:dyDescent="0.2">
      <c r="B39" s="11" t="s">
        <v>46</v>
      </c>
      <c r="C39" s="43">
        <v>18.311708848745699</v>
      </c>
      <c r="D39" s="12"/>
      <c r="E39" s="12"/>
    </row>
    <row r="40" spans="1:5" ht="15" customHeight="1" x14ac:dyDescent="0.2">
      <c r="B40" s="11" t="s">
        <v>47</v>
      </c>
      <c r="C40" s="100">
        <v>0.6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6.8350214669999998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2.3189399999999999E-2</v>
      </c>
      <c r="D45" s="12"/>
    </row>
    <row r="46" spans="1:5" ht="15.75" customHeight="1" x14ac:dyDescent="0.2">
      <c r="B46" s="11" t="s">
        <v>52</v>
      </c>
      <c r="C46" s="45">
        <v>8.1205899999999998E-2</v>
      </c>
      <c r="D46" s="12"/>
    </row>
    <row r="47" spans="1:5" ht="15.75" customHeight="1" x14ac:dyDescent="0.2">
      <c r="B47" s="11" t="s">
        <v>53</v>
      </c>
      <c r="C47" s="45">
        <v>0.12579499999999999</v>
      </c>
      <c r="D47" s="12"/>
      <c r="E47" s="13"/>
    </row>
    <row r="48" spans="1:5" ht="15" customHeight="1" x14ac:dyDescent="0.2">
      <c r="B48" s="11" t="s">
        <v>54</v>
      </c>
      <c r="C48" s="46">
        <v>0.76980970000000004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0.58899100000000004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5.5305958000000002E-2</v>
      </c>
    </row>
    <row r="63" spans="1:4" ht="15.75" customHeight="1" x14ac:dyDescent="0.2">
      <c r="A63" s="4"/>
    </row>
  </sheetData>
  <sheetProtection algorithmName="SHA-512" hashValue="ZmMht43wwpu3sUyqyLQ2ttqi5DP4qHI8CUwIZmthao1yoQ3HqOwt3pIJVv+C/WyJ08tWuxDAMJtjiLf9a1wzqw==" saltValue="R54QwI1J4tpjSqSnKPZ4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0.73060926398862802</v>
      </c>
      <c r="C2" s="98">
        <v>0.95</v>
      </c>
      <c r="D2" s="56">
        <v>38.470301788640938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42.533821775887482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107.7603082099896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3.1061362813373239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0.22639899577035499</v>
      </c>
      <c r="C10" s="98">
        <v>0.95</v>
      </c>
      <c r="D10" s="56">
        <v>13.55153367590807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0.22639899577035499</v>
      </c>
      <c r="C11" s="98">
        <v>0.95</v>
      </c>
      <c r="D11" s="56">
        <v>13.55153367590807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0.22639899577035499</v>
      </c>
      <c r="C12" s="98">
        <v>0.95</v>
      </c>
      <c r="D12" s="56">
        <v>13.55153367590807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0.22639899577035499</v>
      </c>
      <c r="C13" s="98">
        <v>0.95</v>
      </c>
      <c r="D13" s="56">
        <v>13.55153367590807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0.22639899577035499</v>
      </c>
      <c r="C14" s="98">
        <v>0.95</v>
      </c>
      <c r="D14" s="56">
        <v>13.55153367590807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0.22639899577035499</v>
      </c>
      <c r="C15" s="98">
        <v>0.95</v>
      </c>
      <c r="D15" s="56">
        <v>13.55153367590807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0.29077641375814661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0.97</v>
      </c>
      <c r="C18" s="98">
        <v>0.95</v>
      </c>
      <c r="D18" s="56">
        <v>2.5765543589847759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2.5765543589847759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0.99578329999999993</v>
      </c>
      <c r="C21" s="98">
        <v>0.95</v>
      </c>
      <c r="D21" s="56">
        <v>29.985420494092399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23.13145465735499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4.4684305312370904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0.25171310679070003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0.176577075175606</v>
      </c>
      <c r="C27" s="98">
        <v>0.95</v>
      </c>
      <c r="D27" s="56">
        <v>19.554423814166139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0.96507066955391396</v>
      </c>
      <c r="C29" s="98">
        <v>0.95</v>
      </c>
      <c r="D29" s="56">
        <v>69.007299698442466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0.90872808870784549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7.1143999100000008E-2</v>
      </c>
      <c r="C32" s="98">
        <v>0.95</v>
      </c>
      <c r="D32" s="56">
        <v>0.57448447746283704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0.61718570709999998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1.4631854953882599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0.892642700872609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vd60uS9peXedl7BkhBCLOjITIs8kK9jZjhjiRFcjMapqbDGxIsjckvZhH70Ur2musR4VphmUKw4hr9/JJdEp3A==" saltValue="rAH1iimP3AK9dhnxyHLR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67J24/qKveqIfNz6lAmfCxU0uiGIj/Fnarb/Q9yLQptEOaLHiWAO1cTV6ow10De4V/Xu4N2KFC5iIObPgh2rzg==" saltValue="vGiSxwt4t7Inxvqlvwskt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+GTY7SsW49bV32ap8uWfPFk57yrxGo/Q97LTJcgHwCxgZQnqtUnxTbSauxMuNRzEVZU+pyzR7qhDKW3wBIV7Rg==" saltValue="WPxq4bORqFUpZ7bO9hPv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">
      <c r="A4" s="3" t="s">
        <v>208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sheetProtection algorithmName="SHA-512" hashValue="8CrW71br7G7ZxhiAgmfCp5PFbGQj+HsyoLieoZZBg4bdrj71VTRKTPxMLY453MmkGDj0TMOxkjOmAxUwdZfwWg==" saltValue="7bYWtkInbQJOmYcD9Itn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0.59699999999999998</v>
      </c>
      <c r="E10" s="60">
        <f>IF(ISBLANK(comm_deliv), frac_children_health_facility,1)</f>
        <v>0.59699999999999998</v>
      </c>
      <c r="F10" s="60">
        <f>IF(ISBLANK(comm_deliv), frac_children_health_facility,1)</f>
        <v>0.59699999999999998</v>
      </c>
      <c r="G10" s="60">
        <f>IF(ISBLANK(comm_deliv), frac_children_health_facility,1)</f>
        <v>0.59699999999999998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0.94599999999999995</v>
      </c>
      <c r="I18" s="60">
        <f>frac_PW_health_facility</f>
        <v>0.94599999999999995</v>
      </c>
      <c r="J18" s="60">
        <f>frac_PW_health_facility</f>
        <v>0.94599999999999995</v>
      </c>
      <c r="K18" s="60">
        <f>frac_PW_health_facility</f>
        <v>0.94599999999999995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0.379</v>
      </c>
      <c r="M24" s="60">
        <f>famplan_unmet_need</f>
        <v>0.379</v>
      </c>
      <c r="N24" s="60">
        <f>famplan_unmet_need</f>
        <v>0.379</v>
      </c>
      <c r="O24" s="60">
        <f>famplan_unmet_need</f>
        <v>0.379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6.364581192398075E-2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2.7276776538848895E-2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3.8467746620178253E-2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0.8706096649169921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lYv5LRdTA74+Hvr00f4sXqLEuFfIQ+55Vx4HD8Xztg0gUp2bx3eBPD0Sx/o5e5IHlRyuZbWmsD/utEOkQStqAg==" saltValue="XtWuUBe+xEhXx2Y+4P5I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Q/Rt2CJMBNCyCFvjJMNQixoK8SF18pJpA2/wXmHrxILXbSxWhEmDyz/tBau+v2H+mghAmRRJoWJp4woGWX1wnw==" saltValue="TjONag5LlxbckEaXKlfJ5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yPVyHrWKs7OimnitlBJ0n/8U5NaquUruWX5WAwY5iIXAdKqCj2u0kL8YqLGLyefaXOG4FUFLlWvqa/Ae/+HmA==" saltValue="1p9Um+vods9oWr9908it0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dhiBt71F++jaZhKjRBqf+tusQ4XAIkkV5rz3xQhvFttMKV3lzt9vnZ4P6oKJsqvbFdYAOFcRenGXueSZ9wGeg==" saltValue="OAtGrdbCywiCCaDwPqEPQ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sjUZUHw+rEqIGxmvT8uEizBvtvY06vmlBMA33+2VSMj+4vYTPiDcCElJaEzQbNUXCH354fL/2GTTopz5NhCHw==" saltValue="skPQ+rZvQ0TsY48WBbSyl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ZVKHwB2p6BjikCx0OAwSy+XPFsooXklT1Eij+bUOQIyz7Qgqs57L5WDaX99zzxnissUC89w31L7FvmrwSXQDg==" saltValue="DRAMjIw+Rsjj69NOxXyC/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142093.02239999999</v>
      </c>
      <c r="C2" s="49">
        <v>240000</v>
      </c>
      <c r="D2" s="49">
        <v>506000</v>
      </c>
      <c r="E2" s="49">
        <v>525000</v>
      </c>
      <c r="F2" s="49">
        <v>345000</v>
      </c>
      <c r="G2" s="17">
        <f t="shared" ref="G2:G11" si="0">C2+D2+E2+F2</f>
        <v>1616000</v>
      </c>
      <c r="H2" s="17">
        <f t="shared" ref="H2:H11" si="1">(B2 + stillbirth*B2/(1000-stillbirth))/(1-abortion)</f>
        <v>162580.58542788061</v>
      </c>
      <c r="I2" s="17">
        <f t="shared" ref="I2:I11" si="2">G2-H2</f>
        <v>1453419.4145721195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140133.40779999999</v>
      </c>
      <c r="C3" s="50">
        <v>249000</v>
      </c>
      <c r="D3" s="50">
        <v>491000</v>
      </c>
      <c r="E3" s="50">
        <v>539000</v>
      </c>
      <c r="F3" s="50">
        <v>350000</v>
      </c>
      <c r="G3" s="17">
        <f t="shared" si="0"/>
        <v>1629000</v>
      </c>
      <c r="H3" s="17">
        <f t="shared" si="1"/>
        <v>160338.42544352784</v>
      </c>
      <c r="I3" s="17">
        <f t="shared" si="2"/>
        <v>1468661.5745564722</v>
      </c>
    </row>
    <row r="4" spans="1:9" ht="15.75" customHeight="1" x14ac:dyDescent="0.2">
      <c r="A4" s="5">
        <f t="shared" si="3"/>
        <v>2023</v>
      </c>
      <c r="B4" s="49">
        <v>138043.28039999999</v>
      </c>
      <c r="C4" s="50">
        <v>262000</v>
      </c>
      <c r="D4" s="50">
        <v>477000</v>
      </c>
      <c r="E4" s="50">
        <v>549000</v>
      </c>
      <c r="F4" s="50">
        <v>356000</v>
      </c>
      <c r="G4" s="17">
        <f t="shared" si="0"/>
        <v>1644000</v>
      </c>
      <c r="H4" s="17">
        <f t="shared" si="1"/>
        <v>157946.93478078258</v>
      </c>
      <c r="I4" s="17">
        <f t="shared" si="2"/>
        <v>1486053.0652192174</v>
      </c>
    </row>
    <row r="5" spans="1:9" ht="15.75" customHeight="1" x14ac:dyDescent="0.2">
      <c r="A5" s="5">
        <f t="shared" si="3"/>
        <v>2024</v>
      </c>
      <c r="B5" s="49">
        <v>135805.9472</v>
      </c>
      <c r="C5" s="50">
        <v>277000</v>
      </c>
      <c r="D5" s="50">
        <v>466000</v>
      </c>
      <c r="E5" s="50">
        <v>554000</v>
      </c>
      <c r="F5" s="50">
        <v>366000</v>
      </c>
      <c r="G5" s="17">
        <f t="shared" si="0"/>
        <v>1663000</v>
      </c>
      <c r="H5" s="17">
        <f t="shared" si="1"/>
        <v>155387.01357346767</v>
      </c>
      <c r="I5" s="17">
        <f t="shared" si="2"/>
        <v>1507612.9864265323</v>
      </c>
    </row>
    <row r="6" spans="1:9" ht="15.75" customHeight="1" x14ac:dyDescent="0.2">
      <c r="A6" s="5">
        <f t="shared" si="3"/>
        <v>2025</v>
      </c>
      <c r="B6" s="49">
        <v>133445.916</v>
      </c>
      <c r="C6" s="50">
        <v>293000</v>
      </c>
      <c r="D6" s="50">
        <v>459000</v>
      </c>
      <c r="E6" s="50">
        <v>554000</v>
      </c>
      <c r="F6" s="50">
        <v>380000</v>
      </c>
      <c r="G6" s="17">
        <f t="shared" si="0"/>
        <v>1686000</v>
      </c>
      <c r="H6" s="17">
        <f t="shared" si="1"/>
        <v>152686.70325813117</v>
      </c>
      <c r="I6" s="17">
        <f t="shared" si="2"/>
        <v>1533313.2967418688</v>
      </c>
    </row>
    <row r="7" spans="1:9" ht="15.75" customHeight="1" x14ac:dyDescent="0.2">
      <c r="A7" s="5">
        <f t="shared" si="3"/>
        <v>2026</v>
      </c>
      <c r="B7" s="49">
        <v>132981.64000000001</v>
      </c>
      <c r="C7" s="50">
        <v>309000</v>
      </c>
      <c r="D7" s="50">
        <v>458000</v>
      </c>
      <c r="E7" s="50">
        <v>547000</v>
      </c>
      <c r="F7" s="50">
        <v>398000</v>
      </c>
      <c r="G7" s="17">
        <f t="shared" si="0"/>
        <v>1712000</v>
      </c>
      <c r="H7" s="17">
        <f t="shared" si="1"/>
        <v>152155.48601322222</v>
      </c>
      <c r="I7" s="17">
        <f t="shared" si="2"/>
        <v>1559844.5139867777</v>
      </c>
    </row>
    <row r="8" spans="1:9" ht="15.75" customHeight="1" x14ac:dyDescent="0.2">
      <c r="A8" s="5">
        <f t="shared" si="3"/>
        <v>2027</v>
      </c>
      <c r="B8" s="49">
        <v>132422.6</v>
      </c>
      <c r="C8" s="50">
        <v>326000</v>
      </c>
      <c r="D8" s="50">
        <v>460000</v>
      </c>
      <c r="E8" s="50">
        <v>537000</v>
      </c>
      <c r="F8" s="50">
        <v>419000</v>
      </c>
      <c r="G8" s="17">
        <f t="shared" si="0"/>
        <v>1742000</v>
      </c>
      <c r="H8" s="17">
        <f t="shared" si="1"/>
        <v>151515.84130060751</v>
      </c>
      <c r="I8" s="17">
        <f t="shared" si="2"/>
        <v>1590484.1586993926</v>
      </c>
    </row>
    <row r="9" spans="1:9" ht="15.75" customHeight="1" x14ac:dyDescent="0.2">
      <c r="A9" s="5">
        <f t="shared" si="3"/>
        <v>2028</v>
      </c>
      <c r="B9" s="49">
        <v>131827.24799999999</v>
      </c>
      <c r="C9" s="50">
        <v>342000</v>
      </c>
      <c r="D9" s="50">
        <v>467000</v>
      </c>
      <c r="E9" s="50">
        <v>522000</v>
      </c>
      <c r="F9" s="50">
        <v>444000</v>
      </c>
      <c r="G9" s="17">
        <f t="shared" si="0"/>
        <v>1775000</v>
      </c>
      <c r="H9" s="17">
        <f t="shared" si="1"/>
        <v>150834.64897278731</v>
      </c>
      <c r="I9" s="17">
        <f t="shared" si="2"/>
        <v>1624165.3510272126</v>
      </c>
    </row>
    <row r="10" spans="1:9" ht="15.75" customHeight="1" x14ac:dyDescent="0.2">
      <c r="A10" s="5">
        <f t="shared" si="3"/>
        <v>2029</v>
      </c>
      <c r="B10" s="49">
        <v>131140.33600000001</v>
      </c>
      <c r="C10" s="50">
        <v>355000</v>
      </c>
      <c r="D10" s="50">
        <v>479000</v>
      </c>
      <c r="E10" s="50">
        <v>505000</v>
      </c>
      <c r="F10" s="50">
        <v>466000</v>
      </c>
      <c r="G10" s="17">
        <f t="shared" si="0"/>
        <v>1805000</v>
      </c>
      <c r="H10" s="17">
        <f t="shared" si="1"/>
        <v>150048.69514330893</v>
      </c>
      <c r="I10" s="17">
        <f t="shared" si="2"/>
        <v>1654951.304856691</v>
      </c>
    </row>
    <row r="11" spans="1:9" ht="15.75" customHeight="1" x14ac:dyDescent="0.2">
      <c r="A11" s="5">
        <f t="shared" si="3"/>
        <v>2030</v>
      </c>
      <c r="B11" s="49">
        <v>130418.71400000001</v>
      </c>
      <c r="C11" s="50">
        <v>364000</v>
      </c>
      <c r="D11" s="50">
        <v>495000</v>
      </c>
      <c r="E11" s="50">
        <v>489000</v>
      </c>
      <c r="F11" s="50">
        <v>486000</v>
      </c>
      <c r="G11" s="17">
        <f t="shared" si="0"/>
        <v>1834000</v>
      </c>
      <c r="H11" s="17">
        <f t="shared" si="1"/>
        <v>149223.02668164889</v>
      </c>
      <c r="I11" s="17">
        <f t="shared" si="2"/>
        <v>1684776.9733183512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N/QM0GlPAPBgE0xqyR6FVOsOFcT5+h8GEGX7seXkDtF+/p2QXpbEZUZY89Jx02Bo0JVib/HsvCMLuUPFag17A==" saltValue="fm+3P39d1u4aXoR4ZH+ay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zGl4d0AzgWJ+EARqkfrX2miXeYbH/v8NKIm6m7P9W5KuWCeMcTvzxXz6nWfyWYYYiFtYUZguD/I45AtsAke4Ew==" saltValue="cTFELLXArQhHw4QX4I30w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RG6qn1/rFaG+y0gNyk3t+H/UBSB/xSOO4r4KkvBi06lh0pnIIXo879tOIxlsk38y9b552FQRPuNM3Rk40LBSw==" saltValue="Uy03SenMZzS/AU/zj0KC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MtfjOHNQe2Mf5MjcpGUrftPP3yCCiQTEaD/avpHWZfPjJg8+No7wkw+FAOT5VfFKS5KyutdkEowO6rmj1xInmg==" saltValue="24Z0XL7GEqhYYmq0mEHV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k9dmonXMz6uK8wzeNtB2Edmpb8MrkXYEz3v0x+zvgZowWIFF3UTe3On5+/vbSHfK6dIBeQ1G2BC8DI5jK01p+Q==" saltValue="W+mFDNeLioC3hrUF4xVe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jLTt5aW+7Txy50rZJHWq/z8VwgNR5LUYAEsRueWufPmgInzyVARSBE4tuAN8qN+/D+nwhOkFoMS62HglQWmqA==" saltValue="yORpNzwLbzllvgiYR7ol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OV7BbyNsGlJF1dhlFgL8O3UVgoWepBzNwsl7NCgfg+hlEUlWiDoQoXhovHdXXkSUtByEFiLFDJy3+aGagumj2A==" saltValue="pt1KIAXlYsgClJGVbZts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z+7OLRK1OTO80u1qzXVR1o12opIaHtW2WKfjFPYcgNPaooEKrtt0NYsMx5eHZu+pmnEmqrVQb1aGQnK20LPxAg==" saltValue="hvZ+6NwP0I8HowAEccTm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qHOgzmTTVfMo/OW9y7SQz/W88aBIsdoJZo+TVIxntUxLTcEJ/YcgmdaXLFPdyJgPSFdP3oX8PRKmMoCoEJ/ruA==" saltValue="47LIUgjPk1l+nHIGPFvF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DcuLfGN7MvNtXgxHQqeXT73f8wV44bby+MTIsA1diSf4y73wjr3/MezrD2wtmFC/nyIugyy8062rtD+KQ349A==" saltValue="mi24weRr3cpftICieLN9U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7.663297009602181E-2</v>
      </c>
    </row>
    <row r="5" spans="1:8" ht="15.75" customHeight="1" x14ac:dyDescent="0.2">
      <c r="B5" s="19" t="s">
        <v>80</v>
      </c>
      <c r="C5" s="101">
        <v>3.8092956289079848E-2</v>
      </c>
    </row>
    <row r="6" spans="1:8" ht="15.75" customHeight="1" x14ac:dyDescent="0.2">
      <c r="B6" s="19" t="s">
        <v>81</v>
      </c>
      <c r="C6" s="101">
        <v>0.25007799537184888</v>
      </c>
    </row>
    <row r="7" spans="1:8" ht="15.75" customHeight="1" x14ac:dyDescent="0.2">
      <c r="B7" s="19" t="s">
        <v>82</v>
      </c>
      <c r="C7" s="101">
        <v>0.47414589933038431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0.14158262098607469</v>
      </c>
    </row>
    <row r="10" spans="1:8" ht="15.75" customHeight="1" x14ac:dyDescent="0.2">
      <c r="B10" s="19" t="s">
        <v>85</v>
      </c>
      <c r="C10" s="101">
        <v>1.9467557926590381E-2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8.0492956129596754E-2</v>
      </c>
      <c r="D14" s="55">
        <v>8.0492956129596754E-2</v>
      </c>
      <c r="E14" s="55">
        <v>8.0492956129596754E-2</v>
      </c>
      <c r="F14" s="55">
        <v>8.0492956129596754E-2</v>
      </c>
    </row>
    <row r="15" spans="1:8" ht="15.75" customHeight="1" x14ac:dyDescent="0.2">
      <c r="B15" s="19" t="s">
        <v>88</v>
      </c>
      <c r="C15" s="101">
        <v>0.38469936037875541</v>
      </c>
      <c r="D15" s="101">
        <v>0.38469936037875541</v>
      </c>
      <c r="E15" s="101">
        <v>0.38469936037875541</v>
      </c>
      <c r="F15" s="101">
        <v>0.38469936037875541</v>
      </c>
    </row>
    <row r="16" spans="1:8" ht="15.75" customHeight="1" x14ac:dyDescent="0.2">
      <c r="B16" s="19" t="s">
        <v>89</v>
      </c>
      <c r="C16" s="101">
        <v>2.8526052315017768E-2</v>
      </c>
      <c r="D16" s="101">
        <v>2.8526052315017768E-2</v>
      </c>
      <c r="E16" s="101">
        <v>2.8526052315017768E-2</v>
      </c>
      <c r="F16" s="101">
        <v>2.8526052315017768E-2</v>
      </c>
    </row>
    <row r="17" spans="1:8" ht="15.75" customHeight="1" x14ac:dyDescent="0.2">
      <c r="B17" s="19" t="s">
        <v>90</v>
      </c>
      <c r="C17" s="101">
        <v>9.4542184328871165E-4</v>
      </c>
      <c r="D17" s="101">
        <v>9.4542184328871165E-4</v>
      </c>
      <c r="E17" s="101">
        <v>9.4542184328871165E-4</v>
      </c>
      <c r="F17" s="101">
        <v>9.4542184328871165E-4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2.3027212603509099E-3</v>
      </c>
      <c r="D19" s="101">
        <v>2.3027212603509099E-3</v>
      </c>
      <c r="E19" s="101">
        <v>2.3027212603509099E-3</v>
      </c>
      <c r="F19" s="101">
        <v>2.3027212603509099E-3</v>
      </c>
    </row>
    <row r="20" spans="1:8" ht="15.75" customHeight="1" x14ac:dyDescent="0.2">
      <c r="B20" s="19" t="s">
        <v>93</v>
      </c>
      <c r="C20" s="101">
        <v>1.1899019892305769E-2</v>
      </c>
      <c r="D20" s="101">
        <v>1.1899019892305769E-2</v>
      </c>
      <c r="E20" s="101">
        <v>1.1899019892305769E-2</v>
      </c>
      <c r="F20" s="101">
        <v>1.1899019892305769E-2</v>
      </c>
    </row>
    <row r="21" spans="1:8" ht="15.75" customHeight="1" x14ac:dyDescent="0.2">
      <c r="B21" s="19" t="s">
        <v>94</v>
      </c>
      <c r="C21" s="101">
        <v>0.14829440870862939</v>
      </c>
      <c r="D21" s="101">
        <v>0.14829440870862939</v>
      </c>
      <c r="E21" s="101">
        <v>0.14829440870862939</v>
      </c>
      <c r="F21" s="101">
        <v>0.14829440870862939</v>
      </c>
    </row>
    <row r="22" spans="1:8" ht="15.75" customHeight="1" x14ac:dyDescent="0.2">
      <c r="B22" s="19" t="s">
        <v>95</v>
      </c>
      <c r="C22" s="101">
        <v>0.3428400594720552</v>
      </c>
      <c r="D22" s="101">
        <v>0.3428400594720552</v>
      </c>
      <c r="E22" s="101">
        <v>0.3428400594720552</v>
      </c>
      <c r="F22" s="101">
        <v>0.3428400594720552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8.6989028999999995E-2</v>
      </c>
    </row>
    <row r="27" spans="1:8" ht="15.75" customHeight="1" x14ac:dyDescent="0.2">
      <c r="B27" s="19" t="s">
        <v>102</v>
      </c>
      <c r="C27" s="101">
        <v>5.4674084999999983E-2</v>
      </c>
    </row>
    <row r="28" spans="1:8" ht="15.75" customHeight="1" x14ac:dyDescent="0.2">
      <c r="B28" s="19" t="s">
        <v>103</v>
      </c>
      <c r="C28" s="101">
        <v>7.8007822000000004E-2</v>
      </c>
    </row>
    <row r="29" spans="1:8" ht="15.75" customHeight="1" x14ac:dyDescent="0.2">
      <c r="B29" s="19" t="s">
        <v>104</v>
      </c>
      <c r="C29" s="101">
        <v>0.25304623700000001</v>
      </c>
    </row>
    <row r="30" spans="1:8" ht="15.75" customHeight="1" x14ac:dyDescent="0.2">
      <c r="B30" s="19" t="s">
        <v>2</v>
      </c>
      <c r="C30" s="101">
        <v>6.4168437999999994E-2</v>
      </c>
    </row>
    <row r="31" spans="1:8" ht="15.75" customHeight="1" x14ac:dyDescent="0.2">
      <c r="B31" s="19" t="s">
        <v>105</v>
      </c>
      <c r="C31" s="101">
        <v>3.8459681000000003E-2</v>
      </c>
    </row>
    <row r="32" spans="1:8" ht="15.75" customHeight="1" x14ac:dyDescent="0.2">
      <c r="B32" s="19" t="s">
        <v>106</v>
      </c>
      <c r="C32" s="101">
        <v>7.8795084000000001E-2</v>
      </c>
    </row>
    <row r="33" spans="2:3" ht="15.75" customHeight="1" x14ac:dyDescent="0.2">
      <c r="B33" s="19" t="s">
        <v>107</v>
      </c>
      <c r="C33" s="101">
        <v>6.8855599000000017E-2</v>
      </c>
    </row>
    <row r="34" spans="2:3" ht="15.75" customHeight="1" x14ac:dyDescent="0.2">
      <c r="B34" s="19" t="s">
        <v>108</v>
      </c>
      <c r="C34" s="101">
        <v>0.27700402600000001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UaHDa2hZHGARMywX5vrFNXNg4YnibowkdPEb3SAm0Pnc1I90L6gUB/6C+0LBOrFsEqFrw5HHIi2fIulvQUVEAw==" saltValue="O2BGY8Kw6MHMz2a9I7YNQ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">
      <c r="B4" s="5" t="s">
        <v>114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">
      <c r="B5" s="5" t="s">
        <v>115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">
      <c r="B10" s="5" t="s">
        <v>119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">
      <c r="B11" s="5" t="s">
        <v>120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0.66876521474999995</v>
      </c>
      <c r="D14" s="54">
        <v>0.63119051921299996</v>
      </c>
      <c r="E14" s="54">
        <v>0.63119051921299996</v>
      </c>
      <c r="F14" s="54">
        <v>0.45397782957600002</v>
      </c>
      <c r="G14" s="54">
        <v>0.45397782957600002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0.39389669260081722</v>
      </c>
      <c r="D15" s="52">
        <f t="shared" si="0"/>
        <v>0.37176553510178406</v>
      </c>
      <c r="E15" s="52">
        <f t="shared" si="0"/>
        <v>0.37176553510178406</v>
      </c>
      <c r="F15" s="52">
        <f t="shared" si="0"/>
        <v>0.26738885581979788</v>
      </c>
      <c r="G15" s="52">
        <f t="shared" si="0"/>
        <v>0.26738885581979788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gTCd6CyTkw6WZsTboQvV2OaGMcGSZV8VhScFk+Fwm/H0ytMNLFbbhlK5Kil2qCi+F19vNAJzOMAdEXBXZv2mMw==" saltValue="+521uA1otIV4IE4JRNJF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0.70550790000000008</v>
      </c>
      <c r="D2" s="53">
        <v>0.41442689999999999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0.14739630000000001</v>
      </c>
      <c r="D3" s="53">
        <v>0.24610799999999999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>
        <v>0</v>
      </c>
    </row>
    <row r="5" spans="1:7" x14ac:dyDescent="0.2">
      <c r="B5" s="3" t="s">
        <v>132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jDmWN84m58ZOY+lvXZ+ILxQ778RFJUjTK1P0W/c9aoFY8EIiUTcQh0bXO1IUzXFxN9y1aTofeOsJ6k5qJcIWrQ==" saltValue="JyMFY6Zog6bu4BjaFQKhY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Gr9PgAB+p7TwWdr8Q5jl205p1jGCZgebyGMIRHHu6f76SXB8KC2TiViynW69iWJxDBhenqK22HA6cghup3jHQ==" saltValue="j+ARsJz2irzjHYO8BZzzB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vqu5BgGihY079Ympdw0UgFp2Pw2CxfbQi8Pewun0obMlPsqASyJFdWKOGCamwRMsYCx6Dg8lRcbOpbghpgr0Fg==" saltValue="anZmGHQuK+B1NLxshULts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tjzyyJwpbVYttkVZ61dT/d+O0bdHJi9b2qvSBrUw5ByOMhKYFDruqPKexrj2iHH2n+J+bg24NvvchZAiBNp+TQ==" saltValue="nQErNrg8MuUkv0hTJT8cV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97ub0Z2wIELpR5zTZy+t5WM0E8Sm7Ul1x2XsnUg4Yltww8k+KWAuJvyQT2hYDKzELOvQU944qlTsfdvLDOPgFA==" saltValue="VBmG7YUSjQlt8kc0DCCog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2023-01-25T12:29:58Z</dcterms:modified>
</cp:coreProperties>
</file>