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40F42227-BDD3-4D79-A2EF-B5E06DA9C6D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6" i="2"/>
  <c r="A25" i="2"/>
  <c r="A18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G2" i="2"/>
  <c r="A2" i="2"/>
  <c r="A31" i="2" s="1"/>
  <c r="C33" i="1"/>
  <c r="C20" i="1"/>
  <c r="A16" i="2" l="1"/>
  <c r="A17" i="2"/>
  <c r="A24" i="2"/>
  <c r="I7" i="2"/>
  <c r="A32" i="2"/>
  <c r="A33" i="2"/>
  <c r="A34" i="2"/>
  <c r="I9" i="2"/>
  <c r="I2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13" i="2"/>
  <c r="A21" i="2"/>
  <c r="A29" i="2"/>
  <c r="A37" i="2"/>
  <c r="D58" i="20"/>
  <c r="A14" i="2"/>
  <c r="A22" i="2"/>
  <c r="A30" i="2"/>
  <c r="A38" i="2"/>
  <c r="A40" i="2"/>
  <c r="A2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<sst xmlns="http://schemas.openxmlformats.org/spreadsheetml/2006/main" count="2092" uniqueCount="337">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</sst>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55409.916015625</v>
      </c>
    </row>
    <row r="8" spans="1:3" ht="15" customHeight="1" x14ac:dyDescent="0.2">
      <c r="B8" s="5" t="s">
        <v>19</v>
      </c>
      <c r="C8" s="44">
        <v>0.23400000000000001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0.45275009155273399</v>
      </c>
    </row>
    <row r="11" spans="1:3" ht="15" customHeight="1" x14ac:dyDescent="0.2">
      <c r="B11" s="5" t="s">
        <v>22</v>
      </c>
      <c r="C11" s="45">
        <v>0.63700000000000001</v>
      </c>
    </row>
    <row r="12" spans="1:3" ht="15" customHeight="1" x14ac:dyDescent="0.2">
      <c r="B12" s="5" t="s">
        <v>23</v>
      </c>
      <c r="C12" s="45">
        <v>0.77</v>
      </c>
    </row>
    <row r="13" spans="1:3" ht="15" customHeight="1" x14ac:dyDescent="0.2">
      <c r="B13" s="5" t="s">
        <v>24</v>
      </c>
      <c r="C13" s="45">
        <v>0.46700000000000003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7.3499999999999996E-2</v>
      </c>
    </row>
    <row r="24" spans="1:3" ht="15" customHeight="1" x14ac:dyDescent="0.2">
      <c r="B24" s="15" t="s">
        <v>33</v>
      </c>
      <c r="C24" s="45">
        <v>0.48159999999999997</v>
      </c>
    </row>
    <row r="25" spans="1:3" ht="15" customHeight="1" x14ac:dyDescent="0.2">
      <c r="B25" s="15" t="s">
        <v>34</v>
      </c>
      <c r="C25" s="45">
        <v>0.38009999999999999</v>
      </c>
    </row>
    <row r="26" spans="1:3" ht="15" customHeight="1" x14ac:dyDescent="0.2">
      <c r="B26" s="15" t="s">
        <v>35</v>
      </c>
      <c r="C26" s="45">
        <v>6.480000000000001E-2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11.215158746277901</v>
      </c>
    </row>
    <row r="38" spans="1:5" ht="15" customHeight="1" x14ac:dyDescent="0.2">
      <c r="B38" s="11" t="s">
        <v>45</v>
      </c>
      <c r="C38" s="43">
        <v>16.079923623550702</v>
      </c>
      <c r="D38" s="12"/>
      <c r="E38" s="13"/>
    </row>
    <row r="39" spans="1:5" ht="15" customHeight="1" x14ac:dyDescent="0.2">
      <c r="B39" s="11" t="s">
        <v>46</v>
      </c>
      <c r="C39" s="43">
        <v>17.9947473470686</v>
      </c>
      <c r="D39" s="12"/>
      <c r="E39" s="12"/>
    </row>
    <row r="40" spans="1:5" ht="15" customHeight="1" x14ac:dyDescent="0.2">
      <c r="B40" s="11" t="s">
        <v>47</v>
      </c>
      <c r="C40" s="100">
        <v>1.2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11.203926129999999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1.93575E-2</v>
      </c>
      <c r="D45" s="12"/>
    </row>
    <row r="46" spans="1:5" ht="15.75" customHeight="1" x14ac:dyDescent="0.2">
      <c r="B46" s="11" t="s">
        <v>52</v>
      </c>
      <c r="C46" s="45">
        <v>6.8779460000000001E-2</v>
      </c>
      <c r="D46" s="12"/>
    </row>
    <row r="47" spans="1:5" ht="15.75" customHeight="1" x14ac:dyDescent="0.2">
      <c r="B47" s="11" t="s">
        <v>53</v>
      </c>
      <c r="C47" s="45">
        <v>0.15340100000000001</v>
      </c>
      <c r="D47" s="12"/>
      <c r="E47" s="13"/>
    </row>
    <row r="48" spans="1:5" ht="15" customHeight="1" x14ac:dyDescent="0.2">
      <c r="B48" s="11" t="s">
        <v>54</v>
      </c>
      <c r="C48" s="46">
        <v>0.75846203999999995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0.54960799999999999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k3XwHBb9wA112/q90P/9DhiRPve5mAqaDziCRYlv4BnkN5lpXWn5FksqJ+uV6y3iSvokcIOG7aebNyfzhITO9g==" saltValue="H1ZmCfqmAGQOztQxJJZY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0.52290927364379902</v>
      </c>
      <c r="C2" s="98">
        <v>0.95</v>
      </c>
      <c r="D2" s="56">
        <v>36.11916955958214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42.481123974359448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70.900000000000006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1.270477719427328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0.162037549025391</v>
      </c>
      <c r="C10" s="98">
        <v>0.95</v>
      </c>
      <c r="D10" s="56">
        <v>13.49883587438004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0.162037549025391</v>
      </c>
      <c r="C11" s="98">
        <v>0.95</v>
      </c>
      <c r="D11" s="56">
        <v>13.49883587438004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0.162037549025391</v>
      </c>
      <c r="C12" s="98">
        <v>0.95</v>
      </c>
      <c r="D12" s="56">
        <v>13.49883587438004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0.162037549025391</v>
      </c>
      <c r="C13" s="98">
        <v>0.95</v>
      </c>
      <c r="D13" s="56">
        <v>13.49883587438004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0.162037549025391</v>
      </c>
      <c r="C14" s="98">
        <v>0.95</v>
      </c>
      <c r="D14" s="56">
        <v>13.49883587438004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0.162037549025391</v>
      </c>
      <c r="C15" s="98">
        <v>0.95</v>
      </c>
      <c r="D15" s="56">
        <v>13.49883587438004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0.2380786122301152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7.8606899999999993E-2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1.73788639265208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1.73788639265208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0.93173689999999998</v>
      </c>
      <c r="C21" s="98">
        <v>0.95</v>
      </c>
      <c r="D21" s="56">
        <v>11.875561895445459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23.01288460391692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4.4354944052820704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0.2355235218451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0.12637916691357401</v>
      </c>
      <c r="C27" s="98">
        <v>0.95</v>
      </c>
      <c r="D27" s="56">
        <v>19.49524523887251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0.84457583171135597</v>
      </c>
      <c r="C29" s="98">
        <v>0.95</v>
      </c>
      <c r="D29" s="56">
        <v>63.641193459852339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4.5094624774474914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5.8989081380000002E-2</v>
      </c>
      <c r="C32" s="98">
        <v>0.95</v>
      </c>
      <c r="D32" s="56">
        <v>0.45591617905202908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0.12046129999999999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3.9132363162934806E-3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2.7969611357764639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0.78703515497187193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5zGQK7N2iMnghLWTgoIiIch6d7o3sCJxIw90s8UkYsfJzHOtpWdzExhDAPWi3MWRGLWjypvqCPAHYGPlT15ctA==" saltValue="Qt+fGjEMGLqM9iMDfYig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Y0HOFWZV7pON0egkuC+6/Ix+DxJ6iPnVhMpMZ5R0v1CF1+83PLthORbp5LroJK999fURK5gtwVbrdZ7MtljBHw==" saltValue="G9OkUw/A4gZLBZnetA5p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6iONrMaxeOteKbCD7Fwf4y27KUZMxwzu5Id4BDI6V7NPf0iS66HC8Bm1A+04+HCjxO+nLZXV9a/YzHKYROpFRg==" saltValue="RJJVIcg2Ab3sar/d6doa9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">
      <c r="A4" s="3" t="s">
        <v>208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rFEF4ag1NVYSNI0XdR8SsQ4aZ1eqOKe7QiGvLeTYltsK4dNYiNyGsO4cx9MgpJW+aC50k0Ka3VJT3wnEA4P9fA==" saltValue="1NlW+pL0ZjsLdQ8W3ByG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0.77</v>
      </c>
      <c r="E10" s="60">
        <f>IF(ISBLANK(comm_deliv), frac_children_health_facility,1)</f>
        <v>0.77</v>
      </c>
      <c r="F10" s="60">
        <f>IF(ISBLANK(comm_deliv), frac_children_health_facility,1)</f>
        <v>0.77</v>
      </c>
      <c r="G10" s="60">
        <f>IF(ISBLANK(comm_deliv), frac_children_health_facility,1)</f>
        <v>0.77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0.63700000000000001</v>
      </c>
      <c r="I18" s="60">
        <f>frac_PW_health_facility</f>
        <v>0.63700000000000001</v>
      </c>
      <c r="J18" s="60">
        <f>frac_PW_health_facility</f>
        <v>0.63700000000000001</v>
      </c>
      <c r="K18" s="60">
        <f>frac_PW_health_facility</f>
        <v>0.63700000000000001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0.46700000000000003</v>
      </c>
      <c r="M24" s="60">
        <f>famplan_unmet_need</f>
        <v>0.46700000000000003</v>
      </c>
      <c r="N24" s="60">
        <f>famplan_unmet_need</f>
        <v>0.46700000000000003</v>
      </c>
      <c r="O24" s="60">
        <f>famplan_unmet_need</f>
        <v>0.46700000000000003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0.29504431564025896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0.12644756384582528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0.12575802896118171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0.45275009155273405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/QdvBzzIUKieLhtwpdfmwJZUA5oVenZDP1sNeelEe+khaY7VeU6BwYfKK9m6vInDPiODKTj5I2brzo6jPgL9RQ==" saltValue="pi/twcJbQO29SOvIXFyK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uq82jfahTJ9lk4RcUtvaId+Y5jFb5706KI0TTjN+/OtROuWVsf5dE9TEIdABvSKOKMOucy/sW2pkChFD+SXg/w==" saltValue="Flk8+WT621pPEs850XGx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JWW/tnw1KE/7R7OSthNUkuGdRjd0aWYGqTTiarY7VLMkEeJNflGcWMS/P2Mrhbv03z6X+wNzmG4u2id5HWv4w==" saltValue="97go7HDTd/eUg5/tUbj+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UO9R368tbqJCfk7XuzxRyyn9mItecqlwI4eR5usA8RpcBWe0jADLqwTOV6JiIfieuFKuwRVr/sMmNLbxJFDYw==" saltValue="sx2pAdHlQpA36rsa8sSOP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u5JMuSoDSRuJZ1/AdYszl2FzVl0UFWc0BTgScEkCJuC4SqGERuRZKWfAbz5BGFUB/hSKeNLpe5r7QwPI1BHkg==" saltValue="FvBQrmfofu0u3RpEmuETW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rp92vAQibNQKTqs2IOxe2oTuYQ8H18XPYixevi2+FFqZXeqWRWd9LlbkDqneDH8SlRlEyQ1/fX7YATB/wC79Q==" saltValue="nF/Vq5G53ZwpJWNykCmxo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392421.17879999988</v>
      </c>
      <c r="C2" s="49">
        <v>1157000</v>
      </c>
      <c r="D2" s="49">
        <v>1676000</v>
      </c>
      <c r="E2" s="49">
        <v>732000</v>
      </c>
      <c r="F2" s="49">
        <v>471000</v>
      </c>
      <c r="G2" s="17">
        <f t="shared" ref="G2:G11" si="0">C2+D2+E2+F2</f>
        <v>4036000</v>
      </c>
      <c r="H2" s="17">
        <f t="shared" ref="H2:H11" si="1">(B2 + stillbirth*B2/(1000-stillbirth))/(1-abortion)</f>
        <v>450985.97123465192</v>
      </c>
      <c r="I2" s="17">
        <f t="shared" ref="I2:I11" si="2">G2-H2</f>
        <v>3585014.0287653483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409782.53159999999</v>
      </c>
      <c r="C3" s="50">
        <v>1181000</v>
      </c>
      <c r="D3" s="50">
        <v>1816000</v>
      </c>
      <c r="E3" s="50">
        <v>754000</v>
      </c>
      <c r="F3" s="50">
        <v>485000</v>
      </c>
      <c r="G3" s="17">
        <f t="shared" si="0"/>
        <v>4236000</v>
      </c>
      <c r="H3" s="17">
        <f t="shared" si="1"/>
        <v>470938.32594292308</v>
      </c>
      <c r="I3" s="17">
        <f t="shared" si="2"/>
        <v>3765061.6740570767</v>
      </c>
    </row>
    <row r="4" spans="1:9" ht="15.75" customHeight="1" x14ac:dyDescent="0.2">
      <c r="A4" s="5">
        <f t="shared" si="3"/>
        <v>2023</v>
      </c>
      <c r="B4" s="49">
        <v>429701.86499999987</v>
      </c>
      <c r="C4" s="50">
        <v>1204000</v>
      </c>
      <c r="D4" s="50">
        <v>1952000</v>
      </c>
      <c r="E4" s="50">
        <v>771000</v>
      </c>
      <c r="F4" s="50">
        <v>500000</v>
      </c>
      <c r="G4" s="17">
        <f t="shared" si="0"/>
        <v>4427000</v>
      </c>
      <c r="H4" s="17">
        <f t="shared" si="1"/>
        <v>493830.41333539336</v>
      </c>
      <c r="I4" s="17">
        <f t="shared" si="2"/>
        <v>3933169.5866646068</v>
      </c>
    </row>
    <row r="5" spans="1:9" ht="15.75" customHeight="1" x14ac:dyDescent="0.2">
      <c r="A5" s="5">
        <f t="shared" si="3"/>
        <v>2024</v>
      </c>
      <c r="B5" s="49">
        <v>449674.5455999999</v>
      </c>
      <c r="C5" s="50">
        <v>1222000</v>
      </c>
      <c r="D5" s="50">
        <v>2069000</v>
      </c>
      <c r="E5" s="50">
        <v>785000</v>
      </c>
      <c r="F5" s="50">
        <v>519000</v>
      </c>
      <c r="G5" s="17">
        <f t="shared" si="0"/>
        <v>4595000</v>
      </c>
      <c r="H5" s="17">
        <f t="shared" si="1"/>
        <v>516783.8094443765</v>
      </c>
      <c r="I5" s="17">
        <f t="shared" si="2"/>
        <v>4078216.1905556237</v>
      </c>
    </row>
    <row r="6" spans="1:9" ht="15.75" customHeight="1" x14ac:dyDescent="0.2">
      <c r="A6" s="5">
        <f t="shared" si="3"/>
        <v>2025</v>
      </c>
      <c r="B6" s="49">
        <v>467822.01299999998</v>
      </c>
      <c r="C6" s="50">
        <v>1231000</v>
      </c>
      <c r="D6" s="50">
        <v>2158000</v>
      </c>
      <c r="E6" s="50">
        <v>794000</v>
      </c>
      <c r="F6" s="50">
        <v>542000</v>
      </c>
      <c r="G6" s="17">
        <f t="shared" si="0"/>
        <v>4725000</v>
      </c>
      <c r="H6" s="17">
        <f t="shared" si="1"/>
        <v>537639.59820650483</v>
      </c>
      <c r="I6" s="17">
        <f t="shared" si="2"/>
        <v>4187360.4017934953</v>
      </c>
    </row>
    <row r="7" spans="1:9" ht="15.75" customHeight="1" x14ac:dyDescent="0.2">
      <c r="A7" s="5">
        <f t="shared" si="3"/>
        <v>2026</v>
      </c>
      <c r="B7" s="49">
        <v>480535.56400000007</v>
      </c>
      <c r="C7" s="50">
        <v>1244000</v>
      </c>
      <c r="D7" s="50">
        <v>2241000</v>
      </c>
      <c r="E7" s="50">
        <v>801000</v>
      </c>
      <c r="F7" s="50">
        <v>568000</v>
      </c>
      <c r="G7" s="17">
        <f t="shared" si="0"/>
        <v>4854000</v>
      </c>
      <c r="H7" s="17">
        <f t="shared" si="1"/>
        <v>552250.51488309563</v>
      </c>
      <c r="I7" s="17">
        <f t="shared" si="2"/>
        <v>4301749.4851169046</v>
      </c>
    </row>
    <row r="8" spans="1:9" ht="15.75" customHeight="1" x14ac:dyDescent="0.2">
      <c r="A8" s="5">
        <f t="shared" si="3"/>
        <v>2027</v>
      </c>
      <c r="B8" s="49">
        <v>490941.87699999998</v>
      </c>
      <c r="C8" s="50">
        <v>1250000</v>
      </c>
      <c r="D8" s="50">
        <v>2302000</v>
      </c>
      <c r="E8" s="50">
        <v>803000</v>
      </c>
      <c r="F8" s="50">
        <v>598000</v>
      </c>
      <c r="G8" s="17">
        <f t="shared" si="0"/>
        <v>4953000</v>
      </c>
      <c r="H8" s="17">
        <f t="shared" si="1"/>
        <v>564209.86220891518</v>
      </c>
      <c r="I8" s="17">
        <f t="shared" si="2"/>
        <v>4388790.1377910851</v>
      </c>
    </row>
    <row r="9" spans="1:9" ht="15.75" customHeight="1" x14ac:dyDescent="0.2">
      <c r="A9" s="5">
        <f t="shared" si="3"/>
        <v>2028</v>
      </c>
      <c r="B9" s="49">
        <v>499456.12500000012</v>
      </c>
      <c r="C9" s="50">
        <v>1251000</v>
      </c>
      <c r="D9" s="50">
        <v>2347000</v>
      </c>
      <c r="E9" s="50">
        <v>803000</v>
      </c>
      <c r="F9" s="50">
        <v>630000</v>
      </c>
      <c r="G9" s="17">
        <f t="shared" si="0"/>
        <v>5031000</v>
      </c>
      <c r="H9" s="17">
        <f t="shared" si="1"/>
        <v>573994.77344982896</v>
      </c>
      <c r="I9" s="17">
        <f t="shared" si="2"/>
        <v>4457005.2265501712</v>
      </c>
    </row>
    <row r="10" spans="1:9" ht="15.75" customHeight="1" x14ac:dyDescent="0.2">
      <c r="A10" s="5">
        <f t="shared" si="3"/>
        <v>2029</v>
      </c>
      <c r="B10" s="49">
        <v>506833.04700000008</v>
      </c>
      <c r="C10" s="50">
        <v>1250000</v>
      </c>
      <c r="D10" s="50">
        <v>2379000</v>
      </c>
      <c r="E10" s="50">
        <v>799000</v>
      </c>
      <c r="F10" s="50">
        <v>661000</v>
      </c>
      <c r="G10" s="17">
        <f t="shared" si="0"/>
        <v>5089000</v>
      </c>
      <c r="H10" s="17">
        <f t="shared" si="1"/>
        <v>582472.6245766863</v>
      </c>
      <c r="I10" s="17">
        <f t="shared" si="2"/>
        <v>4506527.375423314</v>
      </c>
    </row>
    <row r="11" spans="1:9" ht="15.75" customHeight="1" x14ac:dyDescent="0.2">
      <c r="A11" s="5">
        <f t="shared" si="3"/>
        <v>2030</v>
      </c>
      <c r="B11" s="49">
        <v>513614.22399999999</v>
      </c>
      <c r="C11" s="50">
        <v>1247000</v>
      </c>
      <c r="D11" s="50">
        <v>2404000</v>
      </c>
      <c r="E11" s="50">
        <v>795000</v>
      </c>
      <c r="F11" s="50">
        <v>687000</v>
      </c>
      <c r="G11" s="17">
        <f t="shared" si="0"/>
        <v>5133000</v>
      </c>
      <c r="H11" s="17">
        <f t="shared" si="1"/>
        <v>590265.82193879317</v>
      </c>
      <c r="I11" s="17">
        <f t="shared" si="2"/>
        <v>4542734.1780612068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2qmueIzchgB3FEcUg9ppn1t06T6KAnyG7hZRQP5phUWI0akWa7tByVS4R45CQbUa7VJXI1wKsKrY6aZo7dQiA==" saltValue="KiSy3ELSL82ayyb9JSZZY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50jTcZtHJ0CzCpCMyIMa0aCFOiqOmzbGVmCN4eqXr6DNZ3UnTrmGk4LWyEsKbgKYFqeVvtYn11Zb3739nMhdCg==" saltValue="sRkROrUvltTu+rwXy200m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hnLL8Cfm1nR9R7TlmWBQPZWkMtD33sikStYu4QQ2AO15QwNexYNhXjU1SURA6LJtxwJVCHPndKV7IEAkh+npA==" saltValue="ImN6nKLVQjynJcd4a43m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dE/6JXhbVqqr8Q/1ZgzQqmhKLHsVGceZJ59bv4WHDGG5WrQjq2CY+amkSZBM1YY+wXNbtLGxvsWS4b6ML7xDg==" saltValue="RSLVgkT5qs4L47ZYiS0h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vwUIJK8CaRO2NvlhpsCy6IWFInXgH5lMTCPZ8i6etm/ySYgBblO5nDlMo2fLQGBegARF++z+7LQK6yjZ89/HQ==" saltValue="EOo5UhqjnHPR5KBbHy8i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Yq+LA5n7Qg6ZzfikU2pSgPOqgIPjpbzv0ybtCNeJjW3y2SpzlTsyHhybNCeA1CamnxnMovDaG2iSF4I09GzuQ==" saltValue="seMFqnpG97wa/LlZKlCd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DVBUk6SafiH+hgibI5YD/4Jomkwscy+nYAyzvxOtJVDtMRavbuNquQJkLeo+Q0Ajgvlmo+PR7aK6tVl5+Y+Cg==" saltValue="ZoT4Tj/BERJtmw4yPW9d2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0MOTux1yPQDjK2NW53er9L9wzVkbJafZld4tjOlKPibO5QAiRdyaU9hM0ae8YLAic92Zh/k4U9SJ6a7WCJ7qfg==" saltValue="s+WvfrTSS5ouzYE9OULJ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PQupL4bLgBnUg2jrx7OmEQxCImAfhgFgVgoW+PUzyD3QBetnjWSys0Sz6GL+59wBg3yW6YYarEzZMEOsMOwJjg==" saltValue="gEBcJFXeyt1Y7L4mSD5R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IEKuyw2eAeH6JZokLp2a9/ipUnQ+qC34xO3RZo5EoqQvE1++yOQzy8AQfyzkapJICpjJgVwq0y003Adh3kzuw==" saltValue="SOq8NwWHLHATAhdpYRCS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0.15674200299506441</v>
      </c>
    </row>
    <row r="5" spans="1:8" ht="15.75" customHeight="1" x14ac:dyDescent="0.2">
      <c r="B5" s="19" t="s">
        <v>80</v>
      </c>
      <c r="C5" s="101">
        <v>2.5581404940566779E-3</v>
      </c>
    </row>
    <row r="6" spans="1:8" ht="15.75" customHeight="1" x14ac:dyDescent="0.2">
      <c r="B6" s="19" t="s">
        <v>81</v>
      </c>
      <c r="C6" s="101">
        <v>0.18902452665792679</v>
      </c>
    </row>
    <row r="7" spans="1:8" ht="15.75" customHeight="1" x14ac:dyDescent="0.2">
      <c r="B7" s="19" t="s">
        <v>82</v>
      </c>
      <c r="C7" s="101">
        <v>0.43305943212979531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0.1610509257617517</v>
      </c>
    </row>
    <row r="10" spans="1:8" ht="15.75" customHeight="1" x14ac:dyDescent="0.2">
      <c r="B10" s="19" t="s">
        <v>85</v>
      </c>
      <c r="C10" s="101">
        <v>5.7564971961404997E-2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3.432082295448232E-2</v>
      </c>
      <c r="D14" s="55">
        <v>3.432082295448232E-2</v>
      </c>
      <c r="E14" s="55">
        <v>3.432082295448232E-2</v>
      </c>
      <c r="F14" s="55">
        <v>3.432082295448232E-2</v>
      </c>
    </row>
    <row r="15" spans="1:8" ht="15.75" customHeight="1" x14ac:dyDescent="0.2">
      <c r="B15" s="19" t="s">
        <v>88</v>
      </c>
      <c r="C15" s="101">
        <v>0.140666645243958</v>
      </c>
      <c r="D15" s="101">
        <v>0.140666645243958</v>
      </c>
      <c r="E15" s="101">
        <v>0.140666645243958</v>
      </c>
      <c r="F15" s="101">
        <v>0.140666645243958</v>
      </c>
    </row>
    <row r="16" spans="1:8" ht="15.75" customHeight="1" x14ac:dyDescent="0.2">
      <c r="B16" s="19" t="s">
        <v>89</v>
      </c>
      <c r="C16" s="101">
        <v>3.1096352700361748E-2</v>
      </c>
      <c r="D16" s="101">
        <v>3.1096352700361748E-2</v>
      </c>
      <c r="E16" s="101">
        <v>3.1096352700361748E-2</v>
      </c>
      <c r="F16" s="101">
        <v>3.1096352700361748E-2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4.3005050749764108E-2</v>
      </c>
      <c r="D20" s="101">
        <v>4.3005050749764108E-2</v>
      </c>
      <c r="E20" s="101">
        <v>4.3005050749764108E-2</v>
      </c>
      <c r="F20" s="101">
        <v>4.3005050749764108E-2</v>
      </c>
    </row>
    <row r="21" spans="1:8" ht="15.75" customHeight="1" x14ac:dyDescent="0.2">
      <c r="B21" s="19" t="s">
        <v>94</v>
      </c>
      <c r="C21" s="101">
        <v>0.2127879302138618</v>
      </c>
      <c r="D21" s="101">
        <v>0.2127879302138618</v>
      </c>
      <c r="E21" s="101">
        <v>0.2127879302138618</v>
      </c>
      <c r="F21" s="101">
        <v>0.2127879302138618</v>
      </c>
    </row>
    <row r="22" spans="1:8" ht="15.75" customHeight="1" x14ac:dyDescent="0.2">
      <c r="B22" s="19" t="s">
        <v>95</v>
      </c>
      <c r="C22" s="101">
        <v>0.53812319813757215</v>
      </c>
      <c r="D22" s="101">
        <v>0.53812319813757215</v>
      </c>
      <c r="E22" s="101">
        <v>0.53812319813757215</v>
      </c>
      <c r="F22" s="101">
        <v>0.53812319813757215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5.7343604999999999E-2</v>
      </c>
    </row>
    <row r="27" spans="1:8" ht="15.75" customHeight="1" x14ac:dyDescent="0.2">
      <c r="B27" s="19" t="s">
        <v>102</v>
      </c>
      <c r="C27" s="101">
        <v>1.4167997E-2</v>
      </c>
    </row>
    <row r="28" spans="1:8" ht="15.75" customHeight="1" x14ac:dyDescent="0.2">
      <c r="B28" s="19" t="s">
        <v>103</v>
      </c>
      <c r="C28" s="101">
        <v>0.101559973</v>
      </c>
    </row>
    <row r="29" spans="1:8" ht="15.75" customHeight="1" x14ac:dyDescent="0.2">
      <c r="B29" s="19" t="s">
        <v>104</v>
      </c>
      <c r="C29" s="101">
        <v>0.21960849700000001</v>
      </c>
    </row>
    <row r="30" spans="1:8" ht="15.75" customHeight="1" x14ac:dyDescent="0.2">
      <c r="B30" s="19" t="s">
        <v>2</v>
      </c>
      <c r="C30" s="101">
        <v>5.5062585999999997E-2</v>
      </c>
    </row>
    <row r="31" spans="1:8" ht="15.75" customHeight="1" x14ac:dyDescent="0.2">
      <c r="B31" s="19" t="s">
        <v>105</v>
      </c>
      <c r="C31" s="101">
        <v>0.14229177300000001</v>
      </c>
    </row>
    <row r="32" spans="1:8" ht="15.75" customHeight="1" x14ac:dyDescent="0.2">
      <c r="B32" s="19" t="s">
        <v>106</v>
      </c>
      <c r="C32" s="101">
        <v>3.0837276E-2</v>
      </c>
    </row>
    <row r="33" spans="2:3" ht="15.75" customHeight="1" x14ac:dyDescent="0.2">
      <c r="B33" s="19" t="s">
        <v>107</v>
      </c>
      <c r="C33" s="101">
        <v>8.2024560999999996E-2</v>
      </c>
    </row>
    <row r="34" spans="2:3" ht="15.75" customHeight="1" x14ac:dyDescent="0.2">
      <c r="B34" s="19" t="s">
        <v>108</v>
      </c>
      <c r="C34" s="101">
        <v>0.29710373299999998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NAjtTd9XMXZwtyWYYOUsfRMqABfSQlCJigZ4Spr0Ws1viKVMOBkF47sBT7eia5fk1O5jhw5H+t9aon57sQ4ENA==" saltValue="fzo9AlqPAXZ1xBVK3cwN/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">
      <c r="B4" s="5" t="s">
        <v>114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">
      <c r="B5" s="5" t="s">
        <v>115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">
      <c r="B10" s="5" t="s">
        <v>119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">
      <c r="B11" s="5" t="s">
        <v>120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0.47549585524999999</v>
      </c>
      <c r="D14" s="54">
        <v>0.47235857479600002</v>
      </c>
      <c r="E14" s="54">
        <v>0.47235857479600002</v>
      </c>
      <c r="F14" s="54">
        <v>0.37734795349299999</v>
      </c>
      <c r="G14" s="54">
        <v>0.37734795349299999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0.26133632601224199</v>
      </c>
      <c r="D15" s="52">
        <f t="shared" si="0"/>
        <v>0.25961205157647999</v>
      </c>
      <c r="E15" s="52">
        <f t="shared" si="0"/>
        <v>0.25961205157647999</v>
      </c>
      <c r="F15" s="52">
        <f t="shared" si="0"/>
        <v>0.20739345402338072</v>
      </c>
      <c r="G15" s="52">
        <f t="shared" si="0"/>
        <v>0.20739345402338072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O0Rb7vc492STQ/ppbAwPcW8bvSzgSy8puJdJ/hThammgVpAMmcPpkjoRlGUXlIipFGPqLNDfc+QpeskFk69xwg==" saltValue="VdStKk/ypILK1biUAjIk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0.16455739999999999</v>
      </c>
      <c r="D2" s="53">
        <v>7.7588900000000002E-2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0.2648297</v>
      </c>
      <c r="D3" s="53">
        <v>0.15188209999999999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>
        <v>0</v>
      </c>
    </row>
    <row r="5" spans="1:7" x14ac:dyDescent="0.2">
      <c r="B5" s="3" t="s">
        <v>132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DU1Jpo5VCdFP+VwO88ATRVPHUuQ6e2Izr+/hVAiDmI7QYtTj+fZ+jB7k8aQsYEXq1bDI84XyhctOv/Rb5fHpkA==" saltValue="5L2caqtia20sKi5EAr8FS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QllLqEndZx3VHaIEa7BqvaMWlbngs39bnWvLopWhixh2hpSIqDijDj+1y7OvHVrUoY+zwfSxPhSen+tKigPmw==" saltValue="3kJT3TmPxhqYRASTlpS/a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X3HQoO1CnCbq7AmqLGrWsG7+tZg/VJRa7wjMaxyyaV5BYt6ohD/qRhov1WB5E9FWhw1Szs8R8PjYc9OiHcgI+A==" saltValue="HpaO/sUExA96s8PtPf7DW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QYe/cW3WXS1KnefIHq5s5wCSQokSDfrYZ21+jSmdGWEJIY/tNWUSTbPQEJ5/m34uLBotbRQCJ2kwE2Wem/qXPQ==" saltValue="aQtr+/ZCxpo5+hqqa2v1u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1OVWr19YK6ec3TsKnn8h+tB2NUjI0GHqPeJH17zUt6a6Ylop5v53lK0ggw+RkwLeElscL5aREYFoAc7E/wj11Q==" saltValue="U77fA8IsknZMkjUEN5OG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2023-01-25T12:49:57Z</dcterms:modified>
</cp:coreProperties>
</file>