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bookViews>
    <workbookView xWindow="0" yWindow="460" windowWidth="19220" windowHeight="14620" tabRatio="888" firstSheet="23" activeTab="2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externalReferences>
    <externalReference r:id="rId2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21" l="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B6" i="7"/>
  <c r="C6" i="7"/>
  <c r="D6" i="7"/>
  <c r="E6" i="7"/>
  <c r="F6" i="7"/>
  <c r="D43" i="20"/>
  <c r="B5" i="7"/>
  <c r="C5" i="7"/>
  <c r="D5" i="7"/>
  <c r="E5" i="7"/>
  <c r="F5" i="7"/>
  <c r="D42" i="20"/>
  <c r="F5" i="29"/>
  <c r="F6" i="29"/>
  <c r="G5" i="29"/>
  <c r="G6" i="29"/>
  <c r="H5" i="29"/>
  <c r="H6" i="29"/>
  <c r="I5" i="29"/>
  <c r="I6" i="29"/>
  <c r="J5" i="29"/>
  <c r="J6" i="29"/>
  <c r="K6" i="29"/>
  <c r="L6" i="29"/>
  <c r="M6" i="29"/>
  <c r="N6" i="29"/>
  <c r="O6" i="29"/>
  <c r="E6" i="29"/>
  <c r="C6" i="1"/>
  <c r="C45" i="1"/>
  <c r="C39" i="1"/>
  <c r="E2" i="46"/>
  <c r="D2" i="46"/>
  <c r="C2" i="46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<sst xmlns="http://schemas.openxmlformats.org/spreadsheetml/2006/main" count="1294" uniqueCount="271">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</sst>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Bangladesh/2017Nov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to include"/>
    </sheetNames>
    <sheetDataSet>
      <sheetData sheetId="0">
        <row r="7">
          <cell r="C7">
            <v>0.35199999999999998</v>
          </cell>
        </row>
        <row r="8">
          <cell r="C8">
            <v>0.36</v>
          </cell>
        </row>
        <row r="9">
          <cell r="C9">
            <v>0.1</v>
          </cell>
        </row>
        <row r="27">
          <cell r="C27">
            <v>0.8</v>
          </cell>
        </row>
        <row r="28">
          <cell r="C28">
            <v>0.12</v>
          </cell>
        </row>
        <row r="29">
          <cell r="C29">
            <v>0.05</v>
          </cell>
        </row>
        <row r="30">
          <cell r="C30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34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34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34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34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34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34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34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34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34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34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34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34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34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34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34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34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34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34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34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34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34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34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34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34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34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34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34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34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34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34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34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34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34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34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34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34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34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34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34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34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34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34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34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34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34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F34" sqref="F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17" zoomScale="70" zoomScaleNormal="70" workbookViewId="0">
      <selection activeCell="B33" sqref="B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'[1]Baseline year demographics'!C8</f>
        <v>0.36</v>
      </c>
      <c r="F6" s="26">
        <f>'[1]Baseline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'[1]Baseline year demographics'!C8*(1-'[1]Baseline year demographics'!C9)</f>
        <v>0.32400000000000001</v>
      </c>
      <c r="F7" s="26">
        <f>'[1]Baseline year demographics'!C8*(1-'[1]Baseline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'[1]Baseline year demographics'!C8*'[1]Baseline year demographics'!C9</f>
        <v>3.5999999999999997E-2</v>
      </c>
      <c r="F8" s="26">
        <f>'[1]Baseline year demographics'!C8*'[1]Baseline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(1-'[1]Baseline year demographics'!$C9)</f>
        <v>0.9</v>
      </c>
      <c r="F9" s="26">
        <f>(1-'[1]Baseline year demographics'!$C9)</f>
        <v>0.9</v>
      </c>
      <c r="G9" s="26">
        <f>(1-'[1]Baseline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'[1]Baseline year demographics'!$C9</f>
        <v>0.1</v>
      </c>
      <c r="F10" s="26">
        <f>'[1]Baseline year demographics'!$C9</f>
        <v>0.1</v>
      </c>
      <c r="G10" s="26">
        <f>'[1]Baseline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40">
        <f>'[1]Baseline year demographics'!$C8</f>
        <v>0.36</v>
      </c>
      <c r="E11" s="140">
        <f>'[1]Baseline year demographics'!$C8</f>
        <v>0.36</v>
      </c>
      <c r="F11" s="140">
        <f>'[1]Baseline year demographics'!$C8</f>
        <v>0.36</v>
      </c>
      <c r="G11" s="140">
        <f>'[1]Baseline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'[1]Baseline year demographics'!$C$8</f>
        <v>0.36</v>
      </c>
      <c r="I15" s="26">
        <f>'[1]Baseline year demographics'!$C$8</f>
        <v>0.36</v>
      </c>
      <c r="J15" s="26">
        <f>'[1]Baseline year demographics'!$C$8</f>
        <v>0.36</v>
      </c>
      <c r="K15" s="26">
        <f>'[1]Baseline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1-'[1]Baseline year demographics'!$C9</f>
        <v>0.9</v>
      </c>
      <c r="I16" s="3">
        <f>1-'[1]Baseline year demographics'!$C9</f>
        <v>0.9</v>
      </c>
      <c r="J16" s="3">
        <f>1-'[1]Baseline year demographics'!$C9</f>
        <v>0.9</v>
      </c>
      <c r="K16" s="3">
        <f>1-'[1]Baseline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'[1]Baseline year demographics'!$C9</f>
        <v>0.1</v>
      </c>
      <c r="I17" s="26">
        <f>'[1]Baseline year demographics'!$C9</f>
        <v>0.1</v>
      </c>
      <c r="J17" s="26">
        <f>'[1]Baseline year demographics'!$C9</f>
        <v>0.1</v>
      </c>
      <c r="K17" s="26">
        <f>'[1]Baseline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1-'[1]Baseline year demographics'!$C9</f>
        <v>0.9</v>
      </c>
      <c r="I18" s="31">
        <f xml:space="preserve"> 1-'[1]Baseline year demographics'!$C9</f>
        <v>0.9</v>
      </c>
      <c r="J18" s="31">
        <f xml:space="preserve"> 1-'[1]Baseline year demographics'!$C9</f>
        <v>0.9</v>
      </c>
      <c r="K18" s="31">
        <f xml:space="preserve"> 1-'[1]Baseline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'[1]Baseline year demographics'!$C9</f>
        <v>0.1</v>
      </c>
      <c r="I19" s="31">
        <f>'[1]Baseline year demographics'!$C9</f>
        <v>0.1</v>
      </c>
      <c r="J19" s="31">
        <f>'[1]Baseline year demographics'!$C9</f>
        <v>0.1</v>
      </c>
      <c r="K19" s="31">
        <f>'[1]Baseline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'[1]Baseline year demographics'!$C9</f>
        <v>0.1</v>
      </c>
      <c r="I20" s="31">
        <f>'[1]Baseline year demographics'!$C9</f>
        <v>0.1</v>
      </c>
      <c r="J20" s="31">
        <f>'[1]Baseline year demographics'!$C9</f>
        <v>0.1</v>
      </c>
      <c r="K20" s="31">
        <f>'[1]Baseline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'[1]Baseline year demographics'!$C$8*(1-'[1]Baseline year demographics'!$C$9)*1*'[1]Baseline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'[1]Baseline year demographics'!$C$8*(1-'[1]Baseline year demographics'!$C$9)*(0.7)*'[1]Baseline year demographics'!$C$7</f>
        <v>7.9833599999999991E-2</v>
      </c>
      <c r="M23" s="26">
        <f>'[1]Baseline year demographics'!$C$8*(1-'[1]Baseline year demographics'!$C$9)*(0.7)</f>
        <v>0.2268</v>
      </c>
      <c r="N23" s="26">
        <f>'[1]Baseline year demographics'!$C$8*(1-'[1]Baseline year demographics'!$C$9)*(0.7)</f>
        <v>0.2268</v>
      </c>
      <c r="O23" s="26">
        <f>'[1]Baseline year demographics'!$C$8*(1-'[1]Baseline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'[1]Baseline year demographics'!$C$8*(1-'[1]Baseline year demographics'!$C$9)*(0.3)*'[1]Baseline year demographics'!$C$7</f>
        <v>3.4214399999999999E-2</v>
      </c>
      <c r="M24" s="26">
        <f>'[1]Baseline year demographics'!$C$8*(1-'[1]Baseline year demographics'!$C$9)*(0.3)</f>
        <v>9.7199999999999995E-2</v>
      </c>
      <c r="N24" s="26">
        <f>'[1]Baseline year demographics'!$C$8*(1-'[1]Baseline year demographics'!$C$9)*(0.3)</f>
        <v>9.7199999999999995E-2</v>
      </c>
      <c r="O24" s="26">
        <f>'[1]Baseline year demographics'!$C$8*(1-'[1]Baseline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(1-'[1]Baseline year demographics'!$C$8)*(1-'[1]Baseline year demographics'!$C$9)*1*'[1]Baseline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(1-'[1]Baseline year demographics'!$C$8)*(1-'[1]Baseline year demographics'!$C$9)*(0.49)*'[1]Baseline year demographics'!$C$7</f>
        <v>9.9348480000000017E-2</v>
      </c>
      <c r="M26" s="26">
        <f>(1-'[1]Baseline year demographics'!$C$8)*(1-'[1]Baseline year demographics'!$C$9)*(0.49)</f>
        <v>0.28224000000000005</v>
      </c>
      <c r="N26" s="26">
        <f>(1-'[1]Baseline year demographics'!$C$8)*(1-'[1]Baseline year demographics'!$C$9)*(0.49)</f>
        <v>0.28224000000000005</v>
      </c>
      <c r="O26" s="26">
        <f>(1-'[1]Baseline year demographics'!$C$8)*(1-'[1]Baseline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(1-'[1]Baseline year demographics'!$C$8)*(1-'[1]Baseline year demographics'!$C$9)*(0.21)*'[1]Baseline year demographics'!$C$7</f>
        <v>4.2577919999999998E-2</v>
      </c>
      <c r="M27" s="26">
        <f>(1-'[1]Baseline year demographics'!$C$8)*(1-'[1]Baseline year demographics'!$C$9)*(0.21)</f>
        <v>0.12096000000000001</v>
      </c>
      <c r="N27" s="26">
        <f>(1-'[1]Baseline year demographics'!$C$8)*(1-'[1]Baseline year demographics'!$C$9)*(0.21)</f>
        <v>0.12096000000000001</v>
      </c>
      <c r="O27" s="26">
        <f>(1-'[1]Baseline year demographics'!$C$8)*(1-'[1]Baseline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(1-'[1]Baseline year demographics'!$C$8)*(1-'[1]Baseline year demographics'!$C$9)*(0.3)*'[1]Baseline year demographics'!$C$7</f>
        <v>6.0825600000000001E-2</v>
      </c>
      <c r="M28" s="26">
        <f>(1-'[1]Baseline year demographics'!$C$8)*(1-'[1]Baseline year demographics'!$C$9)*(0.3)</f>
        <v>0.17280000000000001</v>
      </c>
      <c r="N28" s="26">
        <f>(1-'[1]Baseline year demographics'!$C$8)*(1-'[1]Baseline year demographics'!$C$9)*(0.3)</f>
        <v>0.17280000000000001</v>
      </c>
      <c r="O28" s="26">
        <f>(1-'[1]Baseline year demographics'!$C$8)*(1-'[1]Baseline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'[1]Baseline year demographics'!$C$8*('[1]Baseline year demographics'!$C$9)*1*'[1]Baseline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'[1]Baseline year demographics'!$C$8*('[1]Baseline year demographics'!$C$9)*(0.7)*'[1]Baseline year demographics'!$C$7</f>
        <v>8.8703999999999988E-3</v>
      </c>
      <c r="M30" s="26">
        <f>'[1]Baseline year demographics'!$C$8*('[1]Baseline year demographics'!$C$9)*(0.7)</f>
        <v>2.5199999999999997E-2</v>
      </c>
      <c r="N30" s="26">
        <f>'[1]Baseline year demographics'!$C$8*('[1]Baseline year demographics'!$C$9)*(0.7)</f>
        <v>2.5199999999999997E-2</v>
      </c>
      <c r="O30" s="26">
        <f>'[1]Baseline year demographics'!$C$8*('[1]Baseline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'[1]Baseline year demographics'!$C$8*('[1]Baseline year demographics'!$C$9)*(0.3)*'[1]Baseline year demographics'!$C$7</f>
        <v>3.8015999999999992E-3</v>
      </c>
      <c r="M31" s="26">
        <f>'[1]Baseline year demographics'!$C$8*(1-'[1]Baseline year demographics'!$C$9)*(0.3)</f>
        <v>9.7199999999999995E-2</v>
      </c>
      <c r="N31" s="26">
        <f>'[1]Baseline year demographics'!$C$8*(1-'[1]Baseline year demographics'!$C$9)*(0.3)</f>
        <v>9.7199999999999995E-2</v>
      </c>
      <c r="O31" s="26">
        <f>'[1]Baseline year demographics'!$C$8*(1-'[1]Baseline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(1-'[1]Baseline year demographics'!$C$8)*('[1]Baseline year demographics'!$C$9)*1*'[1]Baseline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(1-'[1]Baseline year demographics'!$C$8)*('[1]Baseline year demographics'!$C$9)*(0.49)*'[1]Baseline year demographics'!$C$7</f>
        <v>1.1038719999999998E-2</v>
      </c>
      <c r="M33" s="26">
        <f>(1-'[1]Baseline year demographics'!$C$8)*('[1]Baseline year demographics'!$C$9)*(0.49)</f>
        <v>3.1359999999999999E-2</v>
      </c>
      <c r="N33" s="26">
        <f>(1-'[1]Baseline year demographics'!$C$8)*('[1]Baseline year demographics'!$C$9)*(0.49)</f>
        <v>3.1359999999999999E-2</v>
      </c>
      <c r="O33" s="26">
        <f>(1-'[1]Baseline year demographics'!$C$8)*('[1]Baseline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(1-'[1]Baseline year demographics'!$C$8)*('[1]Baseline year demographics'!$C$9)*(0.21)*'[1]Baseline year demographics'!$C$7</f>
        <v>4.7308799999999998E-3</v>
      </c>
      <c r="M34" s="26">
        <f>(1-'[1]Baseline year demographics'!$C$8)*('[1]Baseline year demographics'!$C$9)*(0.21)</f>
        <v>1.3440000000000001E-2</v>
      </c>
      <c r="N34" s="26">
        <f>(1-'[1]Baseline year demographics'!$C$8)*('[1]Baseline year demographics'!$C$9)*(0.21)</f>
        <v>1.3440000000000001E-2</v>
      </c>
      <c r="O34" s="26">
        <f>(1-'[1]Baseline year demographics'!$C$8)*('[1]Baseline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(1-'[1]Baseline year demographics'!$C$8)*('[1]Baseline year demographics'!$C$9)*(0.3)*'[1]Baseline year demographics'!$C$7</f>
        <v>6.7583999999999986E-3</v>
      </c>
      <c r="M35" s="26">
        <f>(1-'[1]Baseline year demographics'!$C$8)*('[1]Baseline year demographics'!$C$9)*(0.3)</f>
        <v>1.9199999999999998E-2</v>
      </c>
      <c r="N35" s="26">
        <f>(1-'[1]Baseline year demographics'!$C$8)*('[1]Baseline year demographics'!$C$9)*(0.3)</f>
        <v>1.9199999999999998E-2</v>
      </c>
      <c r="O35" s="26">
        <f>(1-'[1]Baseline year demographics'!$C$8)*('[1]Baseline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'[1]Baseline year demographics'!$C$29/SUM('[1]Baseline year demographics'!$C$29:$C$32)</f>
        <v>0.5</v>
      </c>
      <c r="M37" s="26">
        <f>'[1]Baseline year demographics'!$C$29/SUM('[1]Baseline year demographics'!$C$29:$C$32)</f>
        <v>0.5</v>
      </c>
      <c r="N37" s="26">
        <f>'[1]Baseline year demographics'!$C$29/SUM('[1]Baseline year demographics'!$C$29:$C$32)</f>
        <v>0.5</v>
      </c>
      <c r="O37" s="26">
        <f>'[1]Baseline year demographics'!$C$29/SUM('[1]Baseline year demographics'!$C$29:$C$32)</f>
        <v>0.5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v>0.1</v>
      </c>
      <c r="D49" s="31">
        <f>'[1]Baseline year demographics'!$C9</f>
        <v>0.1</v>
      </c>
      <c r="E49" s="31">
        <f>'[1]Baseline year demographics'!$C9</f>
        <v>0.1</v>
      </c>
      <c r="F49" s="31">
        <f>'[1]Baseline year demographics'!$C9</f>
        <v>0.1</v>
      </c>
      <c r="G49" s="31">
        <f>'[1]Baseline year demographics'!$C9</f>
        <v>0.1</v>
      </c>
      <c r="H49" s="31">
        <f>'[1]Baseline year demographics'!$C9</f>
        <v>0.1</v>
      </c>
      <c r="I49" s="31">
        <f>'[1]Baseline year demographics'!$C9</f>
        <v>0.1</v>
      </c>
      <c r="J49" s="31">
        <f>'[1]Baseline year demographics'!$C9</f>
        <v>0.1</v>
      </c>
      <c r="K49" s="31">
        <f>'[1]Baseline year demographics'!$C9</f>
        <v>0.1</v>
      </c>
      <c r="L49" s="31">
        <f>'[1]Baseline year demographics'!$C9</f>
        <v>0.1</v>
      </c>
      <c r="M49" s="31">
        <f>'[1]Baseline year demographics'!$C9</f>
        <v>0.1</v>
      </c>
      <c r="N49" s="31">
        <f>'[1]Baseline year demographics'!$C9</f>
        <v>0.1</v>
      </c>
      <c r="O49" s="31">
        <f>'[1]Baseline year demographics'!$C9</f>
        <v>0.1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'[1]Baseline year demographics'!$C28</f>
        <v>0.12</v>
      </c>
      <c r="F50" s="107">
        <f>'[1]Baseline year demographics'!$C28</f>
        <v>0.12</v>
      </c>
      <c r="G50" s="107">
        <f>'[1]Baseline year demographics'!$C28</f>
        <v>0.12</v>
      </c>
      <c r="H50" s="107">
        <f>'[1]Baseline year demographics'!$C28</f>
        <v>0.12</v>
      </c>
      <c r="I50" s="107">
        <f>'[1]Baseline year demographics'!$C28</f>
        <v>0.12</v>
      </c>
      <c r="J50" s="107">
        <f>'[1]Baseline year demographics'!$C28</f>
        <v>0.12</v>
      </c>
      <c r="K50" s="107">
        <f>'[1]Baseline year demographics'!$C28</f>
        <v>0.12</v>
      </c>
      <c r="L50" s="107">
        <f>'[1]Baseline year demographics'!$C28</f>
        <v>0.12</v>
      </c>
      <c r="M50" s="107">
        <f>'[1]Baseline year demographics'!$C28</f>
        <v>0.12</v>
      </c>
      <c r="N50" s="107">
        <f>'[1]Baseline year demographics'!$C28</f>
        <v>0.12</v>
      </c>
      <c r="O50" s="107">
        <f>'[1]Baseline year demographics'!$C28</f>
        <v>0.12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'[1]Baseline year demographics'!$C29</f>
        <v>0.05</v>
      </c>
      <c r="F51" s="106">
        <f>'[1]Baseline year demographics'!$C29</f>
        <v>0.05</v>
      </c>
      <c r="G51" s="106">
        <f>'[1]Baseline year demographics'!$C29</f>
        <v>0.05</v>
      </c>
      <c r="H51" s="106">
        <f>'[1]Baseline year demographics'!$C29</f>
        <v>0.05</v>
      </c>
      <c r="I51" s="106">
        <f>'[1]Baseline year demographics'!$C29</f>
        <v>0.05</v>
      </c>
      <c r="J51" s="106">
        <f>'[1]Baseline year demographics'!$C29</f>
        <v>0.05</v>
      </c>
      <c r="K51" s="106">
        <f>'[1]Baseline year demographics'!$C29</f>
        <v>0.05</v>
      </c>
      <c r="L51" s="106">
        <f>'[1]Baseline year demographics'!$C29</f>
        <v>0.05</v>
      </c>
      <c r="M51" s="106">
        <f>'[1]Baseline year demographics'!$C29</f>
        <v>0.05</v>
      </c>
      <c r="N51" s="106">
        <f>'[1]Baseline year demographics'!$C29</f>
        <v>0.05</v>
      </c>
      <c r="O51" s="106">
        <f>'[1]Baseline year demographics'!$C29</f>
        <v>0.05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'[1]Baseline year demographics'!$C27</f>
        <v>0.8</v>
      </c>
      <c r="F52" s="106">
        <f>'[1]Baseline year demographics'!$C27</f>
        <v>0.8</v>
      </c>
      <c r="G52" s="106">
        <f>'[1]Baseline year demographics'!$C27</f>
        <v>0.8</v>
      </c>
      <c r="H52" s="106">
        <f>'[1]Baseline year demographics'!$C27</f>
        <v>0.8</v>
      </c>
      <c r="I52" s="106">
        <f>'[1]Baseline year demographics'!$C27</f>
        <v>0.8</v>
      </c>
      <c r="J52" s="106">
        <f>'[1]Baseline year demographics'!$C27</f>
        <v>0.8</v>
      </c>
      <c r="K52" s="106">
        <f>'[1]Baseline year demographics'!$C27</f>
        <v>0.8</v>
      </c>
      <c r="L52" s="106">
        <f>'[1]Baseline year demographics'!$C27</f>
        <v>0.8</v>
      </c>
      <c r="M52" s="106">
        <f>'[1]Baseline year demographics'!$C27</f>
        <v>0.8</v>
      </c>
      <c r="N52" s="106">
        <f>'[1]Baseline year demographics'!$C27</f>
        <v>0.8</v>
      </c>
      <c r="O52" s="106">
        <f>'[1]Baseline year demographics'!$C27</f>
        <v>0.8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1" workbookViewId="0">
      <selection activeCell="B46" sqref="B46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</row>
    <row r="24" spans="1:15" x14ac:dyDescent="0.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7">
        <v>1</v>
      </c>
      <c r="M39" s="137">
        <v>1</v>
      </c>
      <c r="N39" s="137">
        <v>1</v>
      </c>
      <c r="O39" s="137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8"/>
      <c r="F41" s="138"/>
      <c r="G41" s="138"/>
      <c r="H41" s="138"/>
      <c r="I41" s="138"/>
      <c r="J41" s="136"/>
      <c r="K41" s="136"/>
      <c r="L41" s="136"/>
      <c r="M41" s="136"/>
      <c r="N41" s="136"/>
      <c r="O41" s="136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7">
        <v>1</v>
      </c>
      <c r="D52" s="137">
        <v>1</v>
      </c>
      <c r="E52" s="137">
        <v>1</v>
      </c>
      <c r="F52" s="137">
        <v>1</v>
      </c>
      <c r="G52" s="137">
        <v>1</v>
      </c>
      <c r="H52" s="137">
        <v>1</v>
      </c>
      <c r="I52" s="137">
        <v>1</v>
      </c>
      <c r="J52" s="137">
        <v>1</v>
      </c>
      <c r="K52" s="137">
        <v>1</v>
      </c>
      <c r="L52" s="137">
        <v>1</v>
      </c>
      <c r="M52" s="137">
        <v>1</v>
      </c>
      <c r="N52" s="137">
        <v>1</v>
      </c>
      <c r="O52" s="137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9">
        <v>1</v>
      </c>
      <c r="F53" s="139">
        <v>1</v>
      </c>
      <c r="G53" s="139">
        <v>1</v>
      </c>
      <c r="H53" s="139">
        <v>1</v>
      </c>
      <c r="I53" s="139">
        <v>1</v>
      </c>
      <c r="J53" s="139">
        <v>1</v>
      </c>
      <c r="K53" s="139">
        <v>1</v>
      </c>
      <c r="L53" s="139">
        <v>1</v>
      </c>
      <c r="M53" s="139">
        <v>1</v>
      </c>
      <c r="N53" s="139">
        <v>1</v>
      </c>
      <c r="O53" s="139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opLeftCell="A9" zoomScaleNormal="70" workbookViewId="0">
      <selection activeCell="B28" sqref="B2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A45" sqref="A45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5" t="s">
        <v>161</v>
      </c>
      <c r="B52" t="s">
        <v>165</v>
      </c>
      <c r="F52" t="s">
        <v>165</v>
      </c>
    </row>
    <row r="53" spans="1:8" x14ac:dyDescent="0.15">
      <c r="A53" s="135" t="s">
        <v>162</v>
      </c>
      <c r="B53" t="s">
        <v>165</v>
      </c>
      <c r="F53" t="s">
        <v>165</v>
      </c>
    </row>
    <row r="54" spans="1:8" x14ac:dyDescent="0.15">
      <c r="A54" s="13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opLeftCell="A28" workbookViewId="0">
      <selection activeCell="B53" sqref="B5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5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5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  <c r="E3" s="66"/>
    </row>
    <row r="4" spans="1:5" ht="15.75" customHeight="1" x14ac:dyDescent="0.2">
      <c r="A4" s="127" t="s">
        <v>264</v>
      </c>
      <c r="B4" s="125">
        <v>0</v>
      </c>
      <c r="C4" s="126">
        <v>0.85</v>
      </c>
      <c r="D4" s="126">
        <v>1</v>
      </c>
      <c r="E4" s="4"/>
    </row>
    <row r="5" spans="1:5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  <c r="E5" s="4"/>
    </row>
    <row r="6" spans="1:5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  <c r="E6" s="58"/>
    </row>
    <row r="7" spans="1:5" ht="15.75" customHeight="1" x14ac:dyDescent="0.2">
      <c r="A7" s="127" t="s">
        <v>145</v>
      </c>
      <c r="B7" s="126">
        <v>0</v>
      </c>
      <c r="C7" s="126">
        <v>0.05</v>
      </c>
      <c r="D7" s="126">
        <v>0.14000000000000001</v>
      </c>
      <c r="E7" s="12"/>
    </row>
    <row r="8" spans="1:5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  <c r="E8" s="12"/>
    </row>
    <row r="9" spans="1:5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  <c r="E9" s="12"/>
    </row>
    <row r="10" spans="1:5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5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5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5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5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5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5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  <c r="E25" s="4"/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  <c r="E26" s="4"/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  <c r="E27" s="4"/>
    </row>
    <row r="28" spans="1:5" ht="15.75" customHeight="1" x14ac:dyDescent="0.2">
      <c r="A28" s="128" t="s">
        <v>145</v>
      </c>
      <c r="B28" s="129">
        <v>0.36</v>
      </c>
      <c r="C28" s="123">
        <v>0.8</v>
      </c>
      <c r="D28" s="123">
        <v>0.25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  <c r="E29" s="4"/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  <c r="E30" s="4"/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</v>
      </c>
    </row>
    <row r="33" spans="1:5" ht="15.75" customHeight="1" x14ac:dyDescent="0.2">
      <c r="A33" s="127" t="s">
        <v>265</v>
      </c>
      <c r="B33" s="125">
        <v>0</v>
      </c>
      <c r="C33" s="126">
        <v>0.85</v>
      </c>
      <c r="D33" s="126">
        <v>1</v>
      </c>
    </row>
    <row r="34" spans="1:5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  <c r="E34" s="4"/>
    </row>
    <row r="35" spans="1:5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  <c r="E35" s="4"/>
    </row>
    <row r="36" spans="1:5" ht="15.75" customHeight="1" x14ac:dyDescent="0.2">
      <c r="A36" s="127" t="s">
        <v>262</v>
      </c>
      <c r="B36" s="125">
        <v>0</v>
      </c>
      <c r="C36" s="126">
        <v>0.85</v>
      </c>
      <c r="D36" s="126">
        <v>1</v>
      </c>
      <c r="E36" s="4"/>
    </row>
    <row r="37" spans="1:5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  <c r="E37" s="4"/>
    </row>
    <row r="38" spans="1:5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  <c r="E38" s="29"/>
    </row>
    <row r="39" spans="1:5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  <c r="E39" s="4"/>
    </row>
    <row r="40" spans="1:5" ht="15.75" customHeight="1" x14ac:dyDescent="0.2">
      <c r="A40" s="127" t="s">
        <v>74</v>
      </c>
      <c r="B40" s="126">
        <v>0</v>
      </c>
      <c r="C40" s="126">
        <v>0.85</v>
      </c>
      <c r="D40" s="126">
        <v>1</v>
      </c>
      <c r="E40" s="4"/>
    </row>
    <row r="41" spans="1:5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  <c r="E41" s="4"/>
    </row>
    <row r="42" spans="1:5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4.7507200000000013E-2</v>
      </c>
    </row>
    <row r="43" spans="1:5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5.3024400000000013E-2</v>
      </c>
    </row>
    <row r="44" spans="1:5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5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5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5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5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1</v>
      </c>
    </row>
    <row r="52" spans="1:4" s="11" customFormat="1" ht="15.75" customHeight="1" x14ac:dyDescent="0.2">
      <c r="A52" s="122" t="s">
        <v>161</v>
      </c>
      <c r="B52" s="144">
        <v>0</v>
      </c>
      <c r="C52" s="29">
        <v>0.95</v>
      </c>
      <c r="D52" s="143" t="s">
        <v>270</v>
      </c>
    </row>
    <row r="53" spans="1:4" ht="15.75" customHeight="1" x14ac:dyDescent="0.2">
      <c r="A53" s="122" t="s">
        <v>162</v>
      </c>
      <c r="B53" s="141">
        <v>0</v>
      </c>
      <c r="C53" s="142">
        <v>0.95</v>
      </c>
      <c r="D53" s="143" t="s">
        <v>270</v>
      </c>
    </row>
    <row r="54" spans="1:4" ht="15.75" customHeight="1" x14ac:dyDescent="0.2">
      <c r="A54" s="122" t="s">
        <v>163</v>
      </c>
      <c r="B54" s="141">
        <v>0</v>
      </c>
      <c r="C54" s="142">
        <v>0.95</v>
      </c>
      <c r="D54" s="143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20" workbookViewId="0">
      <selection activeCell="B52" sqref="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G15" sqref="G1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Distributions!C10/100 * 2.6</f>
        <v>1.4040000000000003E-3</v>
      </c>
      <c r="C5" s="44">
        <f>Distributions!D10/100 * 2.6</f>
        <v>1.4040000000000003E-3</v>
      </c>
      <c r="D5" s="44">
        <f>Distributions!E10/100 * 2.6</f>
        <v>1.4430000000000003E-3</v>
      </c>
      <c r="E5" s="44">
        <f>Distributions!F10/100 * 2.6</f>
        <v>1.1050000000000001E-3</v>
      </c>
      <c r="F5" s="44">
        <f>Distributions!G10/100 * 2.6</f>
        <v>5.8239999999999995E-4</v>
      </c>
    </row>
    <row r="6" spans="1:6" ht="15.75" customHeight="1" x14ac:dyDescent="0.15">
      <c r="A6" s="4" t="s">
        <v>148</v>
      </c>
      <c r="B6" s="44">
        <f>Distributions!C11/100 * 2.6</f>
        <v>1.0400000000000001E-3</v>
      </c>
      <c r="C6" s="44">
        <f>Distributions!D11/100 * 2.6</f>
        <v>1.0400000000000001E-3</v>
      </c>
      <c r="D6" s="44">
        <f>Distributions!E11/100 * 2.6</f>
        <v>4.1600000000000003E-4</v>
      </c>
      <c r="E6" s="44">
        <f>Distributions!F11/100 * 2.6</f>
        <v>2.6000000000000003E-4</v>
      </c>
      <c r="F6" s="44">
        <f>Distributions!G11/100 * 2.6</f>
        <v>1.8980000000000001E-4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v>0.54471569980476653</v>
      </c>
      <c r="D2" s="111">
        <v>0.54471569980476653</v>
      </c>
      <c r="E2" s="111">
        <v>0.44475236686630382</v>
      </c>
      <c r="F2" s="111">
        <v>0.24326698333409566</v>
      </c>
      <c r="G2" s="111">
        <v>0.23259986385548592</v>
      </c>
    </row>
    <row r="3" spans="1:7" ht="15.75" customHeight="1" x14ac:dyDescent="0.15">
      <c r="A3" s="11"/>
      <c r="B3" s="12" t="s">
        <v>23</v>
      </c>
      <c r="C3" s="111">
        <v>0.32228430019523352</v>
      </c>
      <c r="D3" s="111">
        <v>0.32228430019523352</v>
      </c>
      <c r="E3" s="111">
        <v>0.36064763313369619</v>
      </c>
      <c r="F3" s="111">
        <v>0.37623301666590436</v>
      </c>
      <c r="G3" s="111">
        <v>0.37370013614451408</v>
      </c>
    </row>
    <row r="4" spans="1:7" ht="15.75" customHeight="1" x14ac:dyDescent="0.15">
      <c r="A4" s="11"/>
      <c r="B4" s="12" t="s">
        <v>25</v>
      </c>
      <c r="C4" s="111">
        <v>8.6999999999999994E-2</v>
      </c>
      <c r="D4" s="111">
        <v>8.6999999999999994E-2</v>
      </c>
      <c r="E4" s="111">
        <v>0.13700000000000001</v>
      </c>
      <c r="F4" s="111">
        <v>0.2475</v>
      </c>
      <c r="G4" s="111">
        <v>0.25940000000000002</v>
      </c>
    </row>
    <row r="5" spans="1:7" ht="15.75" customHeight="1" x14ac:dyDescent="0.15">
      <c r="A5" s="11"/>
      <c r="B5" s="12" t="s">
        <v>26</v>
      </c>
      <c r="C5" s="111">
        <v>4.5999999999999999E-2</v>
      </c>
      <c r="D5" s="111">
        <v>4.5999999999999999E-2</v>
      </c>
      <c r="E5" s="111">
        <v>5.7599999999999998E-2</v>
      </c>
      <c r="F5" s="111">
        <v>0.13300000000000001</v>
      </c>
      <c r="G5" s="111">
        <v>0.1343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4" t="s">
        <v>14</v>
      </c>
      <c r="C8" s="111">
        <v>0.45300000000000007</v>
      </c>
      <c r="D8" s="111">
        <v>0.45300000000000007</v>
      </c>
      <c r="E8" s="111">
        <v>0.46425</v>
      </c>
      <c r="F8" s="111">
        <v>0.47375</v>
      </c>
      <c r="G8" s="111">
        <v>0.48515000000000003</v>
      </c>
    </row>
    <row r="9" spans="1:7" ht="15.75" customHeight="1" x14ac:dyDescent="0.15">
      <c r="B9" s="4" t="s">
        <v>23</v>
      </c>
      <c r="C9" s="111">
        <v>0.45300000000000007</v>
      </c>
      <c r="D9" s="111">
        <v>0.45300000000000007</v>
      </c>
      <c r="E9" s="111">
        <v>0.46425</v>
      </c>
      <c r="F9" s="111">
        <v>0.47375</v>
      </c>
      <c r="G9" s="111">
        <v>0.48515000000000003</v>
      </c>
    </row>
    <row r="10" spans="1:7" ht="15.75" customHeight="1" x14ac:dyDescent="0.15">
      <c r="B10" s="4" t="s">
        <v>147</v>
      </c>
      <c r="C10" s="111">
        <v>5.4000000000000006E-2</v>
      </c>
      <c r="D10" s="111">
        <v>5.4000000000000006E-2</v>
      </c>
      <c r="E10" s="111">
        <v>5.5500000000000001E-2</v>
      </c>
      <c r="F10" s="111">
        <v>4.2500000000000003E-2</v>
      </c>
      <c r="G10" s="111">
        <v>2.2399999999999996E-2</v>
      </c>
    </row>
    <row r="11" spans="1:7" ht="15.75" customHeight="1" x14ac:dyDescent="0.15">
      <c r="B11" s="4" t="s">
        <v>148</v>
      </c>
      <c r="C11" s="111">
        <v>0.04</v>
      </c>
      <c r="D11" s="111">
        <v>0.04</v>
      </c>
      <c r="E11" s="111">
        <v>1.6E-2</v>
      </c>
      <c r="F11" s="111">
        <v>0.01</v>
      </c>
      <c r="G11" s="111">
        <v>7.3000000000000001E-3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v>0.84</v>
      </c>
      <c r="D14" s="111">
        <v>0.50960000000000005</v>
      </c>
      <c r="E14" s="111">
        <v>1.4999999999999999E-2</v>
      </c>
      <c r="F14" s="111">
        <v>0</v>
      </c>
      <c r="G14" s="111">
        <v>0</v>
      </c>
    </row>
    <row r="15" spans="1:7" ht="15.75" customHeight="1" x14ac:dyDescent="0.15">
      <c r="B15" s="4" t="s">
        <v>38</v>
      </c>
      <c r="C15" s="111">
        <v>9.1999999999999998E-2</v>
      </c>
      <c r="D15" s="111">
        <v>0.19079999999999997</v>
      </c>
      <c r="E15" s="111">
        <v>3.2500000000000001E-2</v>
      </c>
      <c r="F15" s="111">
        <v>1E-3</v>
      </c>
      <c r="G15" s="111">
        <v>0</v>
      </c>
    </row>
    <row r="16" spans="1:7" ht="15.75" customHeight="1" x14ac:dyDescent="0.15">
      <c r="B16" s="4" t="s">
        <v>39</v>
      </c>
      <c r="C16" s="111">
        <v>5.800000000000001E-2</v>
      </c>
      <c r="D16" s="111">
        <v>0.27839999999999998</v>
      </c>
      <c r="E16" s="111">
        <v>0.9355</v>
      </c>
      <c r="F16" s="111"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v>0.01</v>
      </c>
      <c r="D17" s="111">
        <v>2.12E-2</v>
      </c>
      <c r="E17" s="111">
        <v>1.7000000000000001E-2</v>
      </c>
      <c r="F17" s="111"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2018-01-21T05:49:14Z</dcterms:modified>
</cp:coreProperties>
</file>