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91430D6-00FF-48EE-9FC2-D12398E5C542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20" i="2" l="1"/>
  <c r="A29" i="2"/>
  <c r="A28" i="2"/>
  <c r="A13" i="2"/>
  <c r="A37" i="2"/>
  <c r="A38" i="2"/>
  <c r="A12" i="2"/>
  <c r="A36" i="2"/>
  <c r="A21" i="2"/>
  <c r="A14" i="2"/>
  <c r="A22" i="2"/>
  <c r="A30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<sst xmlns="http://schemas.openxmlformats.org/spreadsheetml/2006/main" count="2092" uniqueCount="341">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</sst>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1266813.6015625</v>
      </c>
    </row>
    <row r="8" spans="1:3" ht="15" customHeight="1" x14ac:dyDescent="0.25">
      <c r="B8" s="5" t="s">
        <v>8</v>
      </c>
      <c r="C8" s="44">
        <v>4.8000000000000001E-2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0.23430719375610401</v>
      </c>
    </row>
    <row r="11" spans="1:3" ht="15" customHeight="1" x14ac:dyDescent="0.25">
      <c r="B11" s="5" t="s">
        <v>11</v>
      </c>
      <c r="C11" s="45">
        <v>0.50600000000000001</v>
      </c>
    </row>
    <row r="12" spans="1:3" ht="15" customHeight="1" x14ac:dyDescent="0.25">
      <c r="B12" s="5" t="s">
        <v>12</v>
      </c>
      <c r="C12" s="45">
        <v>0.55399999999999994</v>
      </c>
    </row>
    <row r="13" spans="1:3" ht="15" customHeight="1" x14ac:dyDescent="0.25">
      <c r="B13" s="5" t="s">
        <v>13</v>
      </c>
      <c r="C13" s="45">
        <v>0.47099999999999997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0.1169</v>
      </c>
    </row>
    <row r="24" spans="1:3" ht="15" customHeight="1" x14ac:dyDescent="0.25">
      <c r="B24" s="15" t="s">
        <v>22</v>
      </c>
      <c r="C24" s="45">
        <v>0.50690000000000002</v>
      </c>
    </row>
    <row r="25" spans="1:3" ht="15" customHeight="1" x14ac:dyDescent="0.25">
      <c r="B25" s="15" t="s">
        <v>23</v>
      </c>
      <c r="C25" s="45">
        <v>0.31080000000000002</v>
      </c>
    </row>
    <row r="26" spans="1:3" ht="15" customHeight="1" x14ac:dyDescent="0.25">
      <c r="B26" s="15" t="s">
        <v>24</v>
      </c>
      <c r="C26" s="45">
        <v>6.54E-2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0.33727035429844798</v>
      </c>
    </row>
    <row r="30" spans="1:3" ht="14.25" customHeight="1" x14ac:dyDescent="0.25">
      <c r="B30" s="25" t="s">
        <v>27</v>
      </c>
      <c r="C30" s="99">
        <v>9.5877726663146298E-2</v>
      </c>
    </row>
    <row r="31" spans="1:3" ht="14.25" customHeight="1" x14ac:dyDescent="0.25">
      <c r="B31" s="25" t="s">
        <v>28</v>
      </c>
      <c r="C31" s="99">
        <v>0.123358051747242</v>
      </c>
    </row>
    <row r="32" spans="1:3" ht="14.25" customHeight="1" x14ac:dyDescent="0.25">
      <c r="B32" s="25" t="s">
        <v>29</v>
      </c>
      <c r="C32" s="99">
        <v>0.44349386729116302</v>
      </c>
    </row>
    <row r="33" spans="1:5" ht="13" customHeight="1" x14ac:dyDescent="0.25">
      <c r="B33" s="27" t="s">
        <v>30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14.9776786571542</v>
      </c>
    </row>
    <row r="38" spans="1:5" ht="15" customHeight="1" x14ac:dyDescent="0.25">
      <c r="B38" s="11" t="s">
        <v>34</v>
      </c>
      <c r="C38" s="43">
        <v>29.595545480470999</v>
      </c>
      <c r="D38" s="12"/>
      <c r="E38" s="13"/>
    </row>
    <row r="39" spans="1:5" ht="15" customHeight="1" x14ac:dyDescent="0.25">
      <c r="B39" s="11" t="s">
        <v>35</v>
      </c>
      <c r="C39" s="43">
        <v>33.775817766857301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9.0190807839999998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5.8462999999999996E-3</v>
      </c>
      <c r="D45" s="12"/>
    </row>
    <row r="46" spans="1:5" ht="15.75" customHeight="1" x14ac:dyDescent="0.25">
      <c r="B46" s="11" t="s">
        <v>41</v>
      </c>
      <c r="C46" s="45">
        <v>6.3587000000000005E-2</v>
      </c>
      <c r="D46" s="12"/>
    </row>
    <row r="47" spans="1:5" ht="15.75" customHeight="1" x14ac:dyDescent="0.25">
      <c r="B47" s="11" t="s">
        <v>42</v>
      </c>
      <c r="C47" s="45">
        <v>3.3029500000000003E-2</v>
      </c>
      <c r="D47" s="12"/>
      <c r="E47" s="13"/>
    </row>
    <row r="48" spans="1:5" ht="15" customHeight="1" x14ac:dyDescent="0.25">
      <c r="B48" s="11" t="s">
        <v>43</v>
      </c>
      <c r="C48" s="46">
        <v>0.89753720000000003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0.58725400000000005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0.10496649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0.51143303311990307</v>
      </c>
      <c r="C2" s="98">
        <v>0.95</v>
      </c>
      <c r="D2" s="56">
        <v>37.19399420609443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44.687863506355853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87.750761200273303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0.2017460120905139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14.21292537547621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14.21292537547621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14.21292537547621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14.21292537547621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14.21292537547621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14.21292537547621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0.73809726285595201</v>
      </c>
      <c r="C16" s="98">
        <v>0.95</v>
      </c>
      <c r="D16" s="56">
        <v>0.2692044645575572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2.121285075768927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2.121285075768927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0.52023419999999998</v>
      </c>
      <c r="C21" s="98">
        <v>0.95</v>
      </c>
      <c r="D21" s="56">
        <v>2.018086277984164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24.240556138631131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2.7E-2</v>
      </c>
      <c r="C23" s="98">
        <v>0.95</v>
      </c>
      <c r="D23" s="56">
        <v>4.6734447573928826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0.61300840848109306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0.51374910975977894</v>
      </c>
      <c r="C27" s="98">
        <v>0.95</v>
      </c>
      <c r="D27" s="56">
        <v>20.520932391194329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0.61705699999999997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66.094319306946403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0.87641819162715673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0.31436900000000001</v>
      </c>
      <c r="C32" s="98">
        <v>0.95</v>
      </c>
      <c r="D32" s="56">
        <v>0.52185419969466551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0.97023062222068901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0.19674449999999999</v>
      </c>
      <c r="C38" s="98">
        <v>0.95</v>
      </c>
      <c r="D38" s="56">
        <v>3.1822727770799002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0.22507530000000001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5">
      <c r="A4" s="3" t="s">
        <v>205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0.55399999999999994</v>
      </c>
      <c r="E10" s="60">
        <f>IF(ISBLANK(comm_deliv), frac_children_health_facility,1)</f>
        <v>0.55399999999999994</v>
      </c>
      <c r="F10" s="60">
        <f>IF(ISBLANK(comm_deliv), frac_children_health_facility,1)</f>
        <v>0.55399999999999994</v>
      </c>
      <c r="G10" s="60">
        <f>IF(ISBLANK(comm_deliv), frac_children_health_facility,1)</f>
        <v>0.55399999999999994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0.47099999999999997</v>
      </c>
      <c r="M24" s="60">
        <f>famplan_unmet_need</f>
        <v>0.47099999999999997</v>
      </c>
      <c r="N24" s="60">
        <f>famplan_unmet_need</f>
        <v>0.47099999999999997</v>
      </c>
      <c r="O24" s="60">
        <f>famplan_unmet_need</f>
        <v>0.47099999999999997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0.38290765854644748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0.16410328223419177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0.21868186546325669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0.23430719375610398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2341522.17</v>
      </c>
      <c r="C2" s="49">
        <v>3533000</v>
      </c>
      <c r="D2" s="49">
        <v>5333000</v>
      </c>
      <c r="E2" s="49">
        <v>4586000</v>
      </c>
      <c r="F2" s="49">
        <v>5563000</v>
      </c>
      <c r="G2" s="17">
        <f t="shared" ref="G2:G11" si="0">C2+D2+E2+F2</f>
        <v>19015000</v>
      </c>
      <c r="H2" s="17">
        <f t="shared" ref="H2:H11" si="1">(B2 + stillbirth*B2/(1000-stillbirth))/(1-abortion)</f>
        <v>2685037.2152799284</v>
      </c>
      <c r="I2" s="17">
        <f t="shared" ref="I2:I11" si="2">G2-H2</f>
        <v>16329962.784720071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2389172.6039999998</v>
      </c>
      <c r="C3" s="50">
        <v>3637000</v>
      </c>
      <c r="D3" s="50">
        <v>5509000</v>
      </c>
      <c r="E3" s="50">
        <v>4569000</v>
      </c>
      <c r="F3" s="50">
        <v>5454000</v>
      </c>
      <c r="G3" s="17">
        <f t="shared" si="0"/>
        <v>19169000</v>
      </c>
      <c r="H3" s="17">
        <f t="shared" si="1"/>
        <v>2739678.2476192638</v>
      </c>
      <c r="I3" s="17">
        <f t="shared" si="2"/>
        <v>16429321.752380736</v>
      </c>
    </row>
    <row r="4" spans="1:9" ht="15.75" customHeight="1" x14ac:dyDescent="0.25">
      <c r="A4" s="5">
        <f t="shared" si="3"/>
        <v>2023</v>
      </c>
      <c r="B4" s="49">
        <v>2436969.639</v>
      </c>
      <c r="C4" s="50">
        <v>3737000</v>
      </c>
      <c r="D4" s="50">
        <v>5697000</v>
      </c>
      <c r="E4" s="50">
        <v>4572000</v>
      </c>
      <c r="F4" s="50">
        <v>5336000</v>
      </c>
      <c r="G4" s="17">
        <f t="shared" si="0"/>
        <v>19342000</v>
      </c>
      <c r="H4" s="17">
        <f t="shared" si="1"/>
        <v>2794487.3881857344</v>
      </c>
      <c r="I4" s="17">
        <f t="shared" si="2"/>
        <v>16547512.611814266</v>
      </c>
    </row>
    <row r="5" spans="1:9" ht="15.75" customHeight="1" x14ac:dyDescent="0.25">
      <c r="A5" s="5">
        <f t="shared" si="3"/>
        <v>2024</v>
      </c>
      <c r="B5" s="49">
        <v>2484977.2740000002</v>
      </c>
      <c r="C5" s="50">
        <v>3841000</v>
      </c>
      <c r="D5" s="50">
        <v>5896000</v>
      </c>
      <c r="E5" s="50">
        <v>4587000</v>
      </c>
      <c r="F5" s="50">
        <v>5214000</v>
      </c>
      <c r="G5" s="17">
        <f t="shared" si="0"/>
        <v>19538000</v>
      </c>
      <c r="H5" s="17">
        <f t="shared" si="1"/>
        <v>2849538.0250082659</v>
      </c>
      <c r="I5" s="17">
        <f t="shared" si="2"/>
        <v>16688461.974991735</v>
      </c>
    </row>
    <row r="6" spans="1:9" ht="15.75" customHeight="1" x14ac:dyDescent="0.25">
      <c r="A6" s="5">
        <f t="shared" si="3"/>
        <v>2025</v>
      </c>
      <c r="B6" s="49">
        <v>2533150.8930000002</v>
      </c>
      <c r="C6" s="50">
        <v>3952000</v>
      </c>
      <c r="D6" s="50">
        <v>6103000</v>
      </c>
      <c r="E6" s="50">
        <v>4610000</v>
      </c>
      <c r="F6" s="50">
        <v>5090000</v>
      </c>
      <c r="G6" s="17">
        <f t="shared" si="0"/>
        <v>19755000</v>
      </c>
      <c r="H6" s="17">
        <f t="shared" si="1"/>
        <v>2904778.9966577962</v>
      </c>
      <c r="I6" s="17">
        <f t="shared" si="2"/>
        <v>16850221.003342204</v>
      </c>
    </row>
    <row r="7" spans="1:9" ht="15.75" customHeight="1" x14ac:dyDescent="0.25">
      <c r="A7" s="5">
        <f t="shared" si="3"/>
        <v>2026</v>
      </c>
      <c r="B7" s="49">
        <v>2584416.9172</v>
      </c>
      <c r="C7" s="50">
        <v>4065000</v>
      </c>
      <c r="D7" s="50">
        <v>6320000</v>
      </c>
      <c r="E7" s="50">
        <v>4640000</v>
      </c>
      <c r="F7" s="50">
        <v>4968000</v>
      </c>
      <c r="G7" s="17">
        <f t="shared" si="0"/>
        <v>19993000</v>
      </c>
      <c r="H7" s="17">
        <f t="shared" si="1"/>
        <v>2963566.047500215</v>
      </c>
      <c r="I7" s="17">
        <f t="shared" si="2"/>
        <v>17029433.952499785</v>
      </c>
    </row>
    <row r="8" spans="1:9" ht="15.75" customHeight="1" x14ac:dyDescent="0.25">
      <c r="A8" s="5">
        <f t="shared" si="3"/>
        <v>2027</v>
      </c>
      <c r="B8" s="49">
        <v>2635959.9791999999</v>
      </c>
      <c r="C8" s="50">
        <v>4186000</v>
      </c>
      <c r="D8" s="50">
        <v>6545000</v>
      </c>
      <c r="E8" s="50">
        <v>4678000</v>
      </c>
      <c r="F8" s="50">
        <v>4846000</v>
      </c>
      <c r="G8" s="17">
        <f t="shared" si="0"/>
        <v>20255000</v>
      </c>
      <c r="H8" s="17">
        <f t="shared" si="1"/>
        <v>3022670.7792138937</v>
      </c>
      <c r="I8" s="17">
        <f t="shared" si="2"/>
        <v>17232329.220786106</v>
      </c>
    </row>
    <row r="9" spans="1:9" ht="15.75" customHeight="1" x14ac:dyDescent="0.25">
      <c r="A9" s="5">
        <f t="shared" si="3"/>
        <v>2028</v>
      </c>
      <c r="B9" s="49">
        <v>2687773.6424000012</v>
      </c>
      <c r="C9" s="50">
        <v>4309000</v>
      </c>
      <c r="D9" s="50">
        <v>6776000</v>
      </c>
      <c r="E9" s="50">
        <v>4714000</v>
      </c>
      <c r="F9" s="50">
        <v>4734000</v>
      </c>
      <c r="G9" s="17">
        <f t="shared" si="0"/>
        <v>20533000</v>
      </c>
      <c r="H9" s="17">
        <f t="shared" si="1"/>
        <v>3082085.8109118352</v>
      </c>
      <c r="I9" s="17">
        <f t="shared" si="2"/>
        <v>17450914.189088166</v>
      </c>
    </row>
    <row r="10" spans="1:9" ht="15.75" customHeight="1" x14ac:dyDescent="0.25">
      <c r="A10" s="5">
        <f t="shared" si="3"/>
        <v>2029</v>
      </c>
      <c r="B10" s="49">
        <v>2739816.6172000002</v>
      </c>
      <c r="C10" s="50">
        <v>4431000</v>
      </c>
      <c r="D10" s="50">
        <v>7008000</v>
      </c>
      <c r="E10" s="50">
        <v>4737000</v>
      </c>
      <c r="F10" s="50">
        <v>4639000</v>
      </c>
      <c r="G10" s="17">
        <f t="shared" si="0"/>
        <v>20815000</v>
      </c>
      <c r="H10" s="17">
        <f t="shared" si="1"/>
        <v>3141763.7955673779</v>
      </c>
      <c r="I10" s="17">
        <f t="shared" si="2"/>
        <v>17673236.204432622</v>
      </c>
    </row>
    <row r="11" spans="1:9" ht="15.75" customHeight="1" x14ac:dyDescent="0.25">
      <c r="A11" s="5">
        <f t="shared" si="3"/>
        <v>2030</v>
      </c>
      <c r="B11" s="49">
        <v>2792047.6140000001</v>
      </c>
      <c r="C11" s="50">
        <v>4547000</v>
      </c>
      <c r="D11" s="50">
        <v>7240000</v>
      </c>
      <c r="E11" s="50">
        <v>4737000</v>
      </c>
      <c r="F11" s="50">
        <v>4570000</v>
      </c>
      <c r="G11" s="17">
        <f t="shared" si="0"/>
        <v>21094000</v>
      </c>
      <c r="H11" s="17">
        <f t="shared" si="1"/>
        <v>3201657.3861538665</v>
      </c>
      <c r="I11" s="17">
        <f t="shared" si="2"/>
        <v>17892342.613846134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5.0146490294532642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5.0146490294532642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2.0989348260217406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2.0989348260217406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2.5145625420742346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2.5145625420742346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1.6499044368220612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1.6499044368220612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33.556547601646791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33.556547601646791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2.7359276629474159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2.7359276629474159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0.62301017985493279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0.59346395664291696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0.87207270396065106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0.85758438203476828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0.87207270396065106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0.85758438203476828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0.42209440488016808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0.39216463807351254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0.8404501977109744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0.82310694547836361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0.8404501977109744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0.82310694547836361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0.91445827438943716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0.90424320631682387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0.90383796407089867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0.89250374248026532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0.90383796407089867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0.89250374248026532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0.23655092080028575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0.52048428763466759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0.52048428763466759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0.63099630996309952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0.63099630996309952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0.63099630996309952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0.63099630996309952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0.64187045942903931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0.64187045942903931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0.64187045942903931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0.64187045942903931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0.32522760490590891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0.62803959205541171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0.62803959205541171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0.72677595628415304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0.72677595628415304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0.72677595628415304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0.72677595628415304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0.73600844772967267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0.73600844772967267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0.73600844772967267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0.73600844772967267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0.12392209771414327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0.3313388370566609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0.3313388370566609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0.43840800879013564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0.43840800879013564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0.43840800879013564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0.43840800879013564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0.45001076065903062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0.45001076065903062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0.45001076065903062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0.45001076065903062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0.21945474498547266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0.49620489540027679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0.49620489540027679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0.60809928151534931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0.60809928151534931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0.60809928151534931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0.60809928151534931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0.61924102043406515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0.61924102043406515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0.61924102043406515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0.61924102043406515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0.79575224532755995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0.93173301996359337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0.93173301996359337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0.95555884749277842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0.95555884749277842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0.95555884749277842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0.95555884749277842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0.95751249840671881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0.95751249840671881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0.95751249840671881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0.95751249840671881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0.58083509895652097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0.82918588861479559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0.82918588861479559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0.88435964151488877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0.88435964151488877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0.88435964151488877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0.88435964151488877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0.88907991791913932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0.88907991791913932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0.88907991791913932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0.88907991791913932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0.74086945047853514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0.74581073355114536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0.74800060291554582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0.75025425454770067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0.7359151486479244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0.73871483462698773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0.74232900774714916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0.74805670117377132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0.63599334698151599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0.64196803474652497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0.64462624198192442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0.64736854704349633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0.63003521324325007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0.633398208329497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0.63775479221385134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0.64469442160956503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0.85500539969472045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0.85818685757027258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0.85959085825955073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0.86103195610903183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0.8517967381862126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0.85361228491427366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0.85594708292764277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0.85962677696514311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4.0233655536580492E-3</v>
      </c>
    </row>
    <row r="4" spans="1:8" ht="15.75" customHeight="1" x14ac:dyDescent="0.25">
      <c r="B4" s="19" t="s">
        <v>69</v>
      </c>
      <c r="C4" s="101">
        <v>0.1228700268072636</v>
      </c>
    </row>
    <row r="5" spans="1:8" ht="15.75" customHeight="1" x14ac:dyDescent="0.25">
      <c r="B5" s="19" t="s">
        <v>70</v>
      </c>
      <c r="C5" s="101">
        <v>6.0952016095778279E-2</v>
      </c>
    </row>
    <row r="6" spans="1:8" ht="15.75" customHeight="1" x14ac:dyDescent="0.25">
      <c r="B6" s="19" t="s">
        <v>71</v>
      </c>
      <c r="C6" s="101">
        <v>0.25052948415539211</v>
      </c>
    </row>
    <row r="7" spans="1:8" ht="15.75" customHeight="1" x14ac:dyDescent="0.25">
      <c r="B7" s="19" t="s">
        <v>72</v>
      </c>
      <c r="C7" s="101">
        <v>0.3156167743772183</v>
      </c>
    </row>
    <row r="8" spans="1:8" ht="15.75" customHeight="1" x14ac:dyDescent="0.25">
      <c r="B8" s="19" t="s">
        <v>73</v>
      </c>
      <c r="C8" s="101">
        <v>4.6299750366725926E-3</v>
      </c>
    </row>
    <row r="9" spans="1:8" ht="15.75" customHeight="1" x14ac:dyDescent="0.25">
      <c r="B9" s="19" t="s">
        <v>74</v>
      </c>
      <c r="C9" s="101">
        <v>0.14275968635991829</v>
      </c>
    </row>
    <row r="10" spans="1:8" ht="15.75" customHeight="1" x14ac:dyDescent="0.25">
      <c r="B10" s="19" t="s">
        <v>75</v>
      </c>
      <c r="C10" s="101">
        <v>9.8618671614099027E-2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0.1220307108879696</v>
      </c>
      <c r="D14" s="55">
        <v>0.1220307108879696</v>
      </c>
      <c r="E14" s="55">
        <v>0.1220307108879696</v>
      </c>
      <c r="F14" s="55">
        <v>0.1220307108879696</v>
      </c>
    </row>
    <row r="15" spans="1:8" ht="15.75" customHeight="1" x14ac:dyDescent="0.25">
      <c r="B15" s="19" t="s">
        <v>82</v>
      </c>
      <c r="C15" s="101">
        <v>0.27902446754297677</v>
      </c>
      <c r="D15" s="101">
        <v>0.27902446754297677</v>
      </c>
      <c r="E15" s="101">
        <v>0.27902446754297677</v>
      </c>
      <c r="F15" s="101">
        <v>0.27902446754297677</v>
      </c>
    </row>
    <row r="16" spans="1:8" ht="15.75" customHeight="1" x14ac:dyDescent="0.25">
      <c r="B16" s="19" t="s">
        <v>83</v>
      </c>
      <c r="C16" s="101">
        <v>3.7135633713979557E-2</v>
      </c>
      <c r="D16" s="101">
        <v>3.7135633713979557E-2</v>
      </c>
      <c r="E16" s="101">
        <v>3.7135633713979557E-2</v>
      </c>
      <c r="F16" s="101">
        <v>3.7135633713979557E-2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7.2189334923710123E-3</v>
      </c>
      <c r="D19" s="101">
        <v>7.2189334923710123E-3</v>
      </c>
      <c r="E19" s="101">
        <v>7.2189334923710123E-3</v>
      </c>
      <c r="F19" s="101">
        <v>7.2189334923710123E-3</v>
      </c>
    </row>
    <row r="20" spans="1:8" ht="15.75" customHeight="1" x14ac:dyDescent="0.25">
      <c r="B20" s="19" t="s">
        <v>87</v>
      </c>
      <c r="C20" s="101">
        <v>1.119924021538812E-2</v>
      </c>
      <c r="D20" s="101">
        <v>1.119924021538812E-2</v>
      </c>
      <c r="E20" s="101">
        <v>1.119924021538812E-2</v>
      </c>
      <c r="F20" s="101">
        <v>1.119924021538812E-2</v>
      </c>
    </row>
    <row r="21" spans="1:8" ht="15.75" customHeight="1" x14ac:dyDescent="0.25">
      <c r="B21" s="19" t="s">
        <v>88</v>
      </c>
      <c r="C21" s="101">
        <v>0.13524626199883119</v>
      </c>
      <c r="D21" s="101">
        <v>0.13524626199883119</v>
      </c>
      <c r="E21" s="101">
        <v>0.13524626199883119</v>
      </c>
      <c r="F21" s="101">
        <v>0.13524626199883119</v>
      </c>
    </row>
    <row r="22" spans="1:8" ht="15.75" customHeight="1" x14ac:dyDescent="0.25">
      <c r="B22" s="19" t="s">
        <v>89</v>
      </c>
      <c r="C22" s="101">
        <v>0.40814475214848389</v>
      </c>
      <c r="D22" s="101">
        <v>0.40814475214848389</v>
      </c>
      <c r="E22" s="101">
        <v>0.40814475214848389</v>
      </c>
      <c r="F22" s="101">
        <v>0.40814475214848389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5.4573182999999997E-2</v>
      </c>
    </row>
    <row r="27" spans="1:8" ht="15.75" customHeight="1" x14ac:dyDescent="0.25">
      <c r="B27" s="19" t="s">
        <v>92</v>
      </c>
      <c r="C27" s="101">
        <v>5.9409878999999999E-2</v>
      </c>
    </row>
    <row r="28" spans="1:8" ht="15.75" customHeight="1" x14ac:dyDescent="0.25">
      <c r="B28" s="19" t="s">
        <v>93</v>
      </c>
      <c r="C28" s="101">
        <v>0.12098242100000001</v>
      </c>
    </row>
    <row r="29" spans="1:8" ht="15.75" customHeight="1" x14ac:dyDescent="0.25">
      <c r="B29" s="19" t="s">
        <v>94</v>
      </c>
      <c r="C29" s="101">
        <v>0.13495797500000001</v>
      </c>
    </row>
    <row r="30" spans="1:8" ht="15.75" customHeight="1" x14ac:dyDescent="0.25">
      <c r="B30" s="19" t="s">
        <v>95</v>
      </c>
      <c r="C30" s="101">
        <v>8.1454253000000018E-2</v>
      </c>
    </row>
    <row r="31" spans="1:8" ht="15.75" customHeight="1" x14ac:dyDescent="0.25">
      <c r="B31" s="19" t="s">
        <v>96</v>
      </c>
      <c r="C31" s="101">
        <v>6.5903797E-2</v>
      </c>
    </row>
    <row r="32" spans="1:8" ht="15.75" customHeight="1" x14ac:dyDescent="0.25">
      <c r="B32" s="19" t="s">
        <v>97</v>
      </c>
      <c r="C32" s="101">
        <v>0.13216685</v>
      </c>
    </row>
    <row r="33" spans="2:3" ht="15.75" customHeight="1" x14ac:dyDescent="0.25">
      <c r="B33" s="19" t="s">
        <v>98</v>
      </c>
      <c r="C33" s="101">
        <v>0.12743632599999999</v>
      </c>
    </row>
    <row r="34" spans="2:3" ht="15.75" customHeight="1" x14ac:dyDescent="0.25">
      <c r="B34" s="19" t="s">
        <v>99</v>
      </c>
      <c r="C34" s="101">
        <v>0.22311531600000001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5">
      <c r="B4" s="5" t="s">
        <v>104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5">
      <c r="B5" s="5" t="s">
        <v>105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5">
      <c r="B10" s="5" t="s">
        <v>109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5">
      <c r="B11" s="5" t="s">
        <v>110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0.90404206074999993</v>
      </c>
      <c r="D14" s="54">
        <v>0.87950470141100001</v>
      </c>
      <c r="E14" s="54">
        <v>0.87950470141100001</v>
      </c>
      <c r="F14" s="54">
        <v>0.57788545592399998</v>
      </c>
      <c r="G14" s="54">
        <v>0.57788545592399998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0.53090231634368046</v>
      </c>
      <c r="D15" s="52">
        <f t="shared" si="0"/>
        <v>0.5164926539224155</v>
      </c>
      <c r="E15" s="52">
        <f t="shared" si="0"/>
        <v>0.5164926539224155</v>
      </c>
      <c r="F15" s="52">
        <f t="shared" si="0"/>
        <v>0.3393655455331927</v>
      </c>
      <c r="G15" s="52">
        <f t="shared" si="0"/>
        <v>0.3393655455331927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0.55160951614379894</v>
      </c>
      <c r="D2" s="53">
        <v>0.31436900000000001</v>
      </c>
      <c r="E2" s="53"/>
      <c r="F2" s="53"/>
      <c r="G2" s="53"/>
    </row>
    <row r="3" spans="1:7" x14ac:dyDescent="0.25">
      <c r="B3" s="3" t="s">
        <v>120</v>
      </c>
      <c r="C3" s="53">
        <v>0.26624441146850603</v>
      </c>
      <c r="D3" s="53">
        <v>0.36587259999999999</v>
      </c>
      <c r="E3" s="53"/>
      <c r="F3" s="53"/>
      <c r="G3" s="53"/>
    </row>
    <row r="4" spans="1:7" x14ac:dyDescent="0.25">
      <c r="B4" s="3" t="s">
        <v>121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/>
    </row>
    <row r="5" spans="1:7" x14ac:dyDescent="0.25">
      <c r="B5" s="3" t="s">
        <v>122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2024-03-18T00:21:23Z</dcterms:modified>
</cp:coreProperties>
</file>