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24638C9-E1B1-4FC5-A753-5C905A7FEA5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9" i="2" s="1"/>
  <c r="C33" i="1"/>
  <c r="C20" i="1"/>
  <c r="A21" i="2" l="1"/>
  <c r="A27" i="2"/>
  <c r="A37" i="2"/>
  <c r="A13" i="2"/>
  <c r="A19" i="2"/>
  <c r="I4" i="2"/>
  <c r="A29" i="2"/>
  <c r="A12" i="2"/>
  <c r="A20" i="2"/>
  <c r="A28" i="2"/>
  <c r="A36" i="2"/>
  <c r="A30" i="2"/>
  <c r="A22" i="2"/>
  <c r="A40" i="2"/>
  <c r="A15" i="2"/>
  <c r="A23" i="2"/>
  <c r="A31" i="2"/>
  <c r="A14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<sst xmlns="http://schemas.openxmlformats.org/spreadsheetml/2006/main" count="2092" uniqueCount="341">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</sst>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323342.7265625</v>
      </c>
    </row>
    <row r="8" spans="1:3" ht="15" customHeight="1" x14ac:dyDescent="0.25">
      <c r="B8" s="5" t="s">
        <v>44</v>
      </c>
      <c r="C8" s="44">
        <v>1.4E-2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0.33406288146972701</v>
      </c>
    </row>
    <row r="11" spans="1:3" ht="15" customHeight="1" x14ac:dyDescent="0.25">
      <c r="B11" s="5" t="s">
        <v>49</v>
      </c>
      <c r="C11" s="45">
        <v>0.442</v>
      </c>
    </row>
    <row r="12" spans="1:3" ht="15" customHeight="1" x14ac:dyDescent="0.25">
      <c r="B12" s="5" t="s">
        <v>41</v>
      </c>
      <c r="C12" s="45">
        <v>0.44</v>
      </c>
    </row>
    <row r="13" spans="1:3" ht="15" customHeight="1" x14ac:dyDescent="0.25">
      <c r="B13" s="5" t="s">
        <v>62</v>
      </c>
      <c r="C13" s="45">
        <v>0.68900000000000006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0.13689999999999999</v>
      </c>
    </row>
    <row r="24" spans="1:3" ht="15" customHeight="1" x14ac:dyDescent="0.25">
      <c r="B24" s="15" t="s">
        <v>46</v>
      </c>
      <c r="C24" s="45">
        <v>0.45260000000000011</v>
      </c>
    </row>
    <row r="25" spans="1:3" ht="15" customHeight="1" x14ac:dyDescent="0.25">
      <c r="B25" s="15" t="s">
        <v>47</v>
      </c>
      <c r="C25" s="45">
        <v>0.30809999999999998</v>
      </c>
    </row>
    <row r="26" spans="1:3" ht="15" customHeight="1" x14ac:dyDescent="0.25">
      <c r="B26" s="15" t="s">
        <v>48</v>
      </c>
      <c r="C26" s="45">
        <v>0.1024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6.1573833137445604</v>
      </c>
    </row>
    <row r="38" spans="1:5" ht="15" customHeight="1" x14ac:dyDescent="0.25">
      <c r="B38" s="11" t="s">
        <v>35</v>
      </c>
      <c r="C38" s="43">
        <v>7.5435707882581999</v>
      </c>
      <c r="D38" s="12"/>
      <c r="E38" s="13"/>
    </row>
    <row r="39" spans="1:5" ht="15" customHeight="1" x14ac:dyDescent="0.25">
      <c r="B39" s="11" t="s">
        <v>61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100">
        <v>0.27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7.6683000000000003E-3</v>
      </c>
      <c r="D45" s="12"/>
    </row>
    <row r="46" spans="1:5" ht="15.75" customHeight="1" x14ac:dyDescent="0.25">
      <c r="B46" s="11" t="s">
        <v>51</v>
      </c>
      <c r="C46" s="45">
        <v>7.7032299999999998E-2</v>
      </c>
      <c r="D46" s="12"/>
    </row>
    <row r="47" spans="1:5" ht="15.75" customHeight="1" x14ac:dyDescent="0.25">
      <c r="B47" s="11" t="s">
        <v>59</v>
      </c>
      <c r="C47" s="45">
        <v>5.80098E-2</v>
      </c>
      <c r="D47" s="12"/>
      <c r="E47" s="13"/>
    </row>
    <row r="48" spans="1:5" ht="15" customHeight="1" x14ac:dyDescent="0.25">
      <c r="B48" s="11" t="s">
        <v>58</v>
      </c>
      <c r="C48" s="46">
        <v>0.85728959999999998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0.54813400000000001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0.15460177999999999</v>
      </c>
    </row>
    <row r="63" spans="1:4" ht="15.75" customHeight="1" x14ac:dyDescent="0.3">
      <c r="A63" s="4"/>
    </row>
  </sheetData>
  <sheetProtection algorithmName="SHA-512" hashValue="MVRJNF1fTkC3dLbe9QWvyGjxtfsq9MEd4RuqzTyy4UWfmX4cR1IUp6InMbKcxeq2QQ1Q9kSHkv9Rva8ARHBOpA==" saltValue="9lb99J2JRXnXDkmc74Px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0.63209012076205195</v>
      </c>
      <c r="C2" s="98">
        <v>0.95</v>
      </c>
      <c r="D2" s="56">
        <v>41.387637286401322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44.781858972877899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153.4973723658575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0.29312507679810212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14.30692084199827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14.30692084199827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14.30692084199827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14.30692084199827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14.30692084199827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14.30692084199827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0.75127765838598504</v>
      </c>
      <c r="C16" s="98">
        <v>0.95</v>
      </c>
      <c r="D16" s="56">
        <v>0.36320040935559378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3.617191631009383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3.617191631009383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0.20890825269999999</v>
      </c>
      <c r="C21" s="98">
        <v>0.95</v>
      </c>
      <c r="D21" s="56">
        <v>2.758347102408317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24.452045938305751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3.2008066180000003E-2</v>
      </c>
      <c r="C23" s="98">
        <v>0.95</v>
      </c>
      <c r="D23" s="56">
        <v>4.7321919239691654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0.89337655369133406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0.61467118137531007</v>
      </c>
      <c r="C27" s="98">
        <v>0.95</v>
      </c>
      <c r="D27" s="56">
        <v>20.61562649086434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0.56282257079999998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75.665679869964904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0.89524516395230957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0.22471399</v>
      </c>
      <c r="C32" s="98">
        <v>0.95</v>
      </c>
      <c r="D32" s="56">
        <v>0.73334431799167266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0.97818360252186098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4.8103308680000012E-2</v>
      </c>
      <c r="C38" s="98">
        <v>0.95</v>
      </c>
      <c r="D38" s="56">
        <v>5.7467676630794493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0.75648277279999998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eYwb10hDqbE3XA+eaxGzUdYGTgc4Ueb0IMHVJrgoMbuoc4LtQgBA5kR/HsziCrGQYAKz7Zur/mf5yMNSKeBbg==" saltValue="2Gz8gVCJncRAJCMVBGlw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RTE0m5to6p1lDFUMZmfVh+zfkI/jbtovJz20sWfNQ+Fh3dM2ITKlj1bAIQwIvQh6iByyUr4f4XzahhbP5OQ6MQ==" saltValue="VUte+j1sv2vSmj6eCzke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OejiPwhyKyUcKBtVXStq6qqz2BLTVvO9OZOjDvOHdJLSuGlTEllnVAvJmu2HxmUfMn9AyA9hHz755OQdxY3kpg==" saltValue="at5VaYqaQJnNIBAYZRjx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207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zp4nxz8KZN7cV9xnBNtXkq0oopv5nWhgCzD+2W/6a2ZwqVwAFgvr2c91Nk8rG1C6QWnRoD/Y9rRF0ZJimkhffg==" saltValue="Gm72GdPlghbNMI9+YsXg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0.44</v>
      </c>
      <c r="E10" s="60">
        <f>IF(ISBLANK(comm_deliv), frac_children_health_facility,1)</f>
        <v>0.44</v>
      </c>
      <c r="F10" s="60">
        <f>IF(ISBLANK(comm_deliv), frac_children_health_facility,1)</f>
        <v>0.44</v>
      </c>
      <c r="G10" s="60">
        <f>IF(ISBLANK(comm_deliv), frac_children_health_facility,1)</f>
        <v>0.44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0.442</v>
      </c>
      <c r="I18" s="60">
        <f>frac_PW_health_facility</f>
        <v>0.442</v>
      </c>
      <c r="J18" s="60">
        <f>frac_PW_health_facility</f>
        <v>0.442</v>
      </c>
      <c r="K18" s="60">
        <f>frac_PW_health_facility</f>
        <v>0.442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0.68900000000000006</v>
      </c>
      <c r="M24" s="60">
        <f>famplan_unmet_need</f>
        <v>0.68900000000000006</v>
      </c>
      <c r="N24" s="60">
        <f>famplan_unmet_need</f>
        <v>0.68900000000000006</v>
      </c>
      <c r="O24" s="60">
        <f>famplan_unmet_need</f>
        <v>0.68900000000000006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0.32826704320831274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0.14068587566070545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0.19698419966125474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0.33406288146972701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b9thjS2bIPCH7ozhwnWdi2FBpwFyu4N3dClMPOC5tIaQUpAxHx1rX8r2AV+/BvLtflP/VwTXlqPLabdK+Ki+g==" saltValue="6WW8UFUGY3RAbOagZPQdW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OxuG4qb6B4F88eAZqh/jiouE0W0Y3x0t2EotEQ+bk0+WcvS07ICx1IZLa8wqt0pkmYpn8Ou34kW+zxQj/ygwnA==" saltValue="5q7A1nVUaGLfNTk3ERzj6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Ku6aiiSl8VoeR16g9mtC13O6JYolegU8G/pEchD75LurCmexN4ai1XdkrRZTnYQ38+F1cV+CLQDXKtdDEYuVQ==" saltValue="TzD6kvwV/uQbOixLnD7n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cMujwC6tOOkCytzmHtkCRbzoSSc0dMky/bkbs1p+7yq8CSGPv4CRO4w3YV6oeo3QxrgXZq+DDUIxPnyOsjAtg==" saltValue="6TZqmcTBLOo037o9KsAMF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8cEEC6cHDOwKjBn1ybZAup1sPxAFd5J1CsOYwkTUX4FhakC6IfATxXv3ETApyqV/ntetRb4ROTG+SM3UrmD3Q==" saltValue="0yzu7MmKfNsScQOXrC/73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BpIL8JioFDGQ16rxKVuSOkk32dDaBivEv7Py2KMk3YB6/wz0P2Ei5fqu5DGDKtJbkrinA82ZSMVJ/salh1/Ow==" saltValue="ajvoPovfvf4HpQMp/J7Sf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947978.11120000004</v>
      </c>
      <c r="C2" s="49">
        <v>1430000</v>
      </c>
      <c r="D2" s="49">
        <v>2324000</v>
      </c>
      <c r="E2" s="49">
        <v>1586000</v>
      </c>
      <c r="F2" s="49">
        <v>1083000</v>
      </c>
      <c r="G2" s="17">
        <f t="shared" ref="G2:G11" si="0">C2+D2+E2+F2</f>
        <v>6423000</v>
      </c>
      <c r="H2" s="17">
        <f t="shared" ref="H2:H11" si="1">(B2 + stillbirth*B2/(1000-stillbirth))/(1-abortion)</f>
        <v>1082099.6422099241</v>
      </c>
      <c r="I2" s="17">
        <f t="shared" ref="I2:I11" si="2">G2-H2</f>
        <v>5340900.3577900762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962754.47639999993</v>
      </c>
      <c r="C3" s="50">
        <v>1458000</v>
      </c>
      <c r="D3" s="50">
        <v>2389000</v>
      </c>
      <c r="E3" s="50">
        <v>1636000</v>
      </c>
      <c r="F3" s="50">
        <v>1120000</v>
      </c>
      <c r="G3" s="17">
        <f t="shared" si="0"/>
        <v>6603000</v>
      </c>
      <c r="H3" s="17">
        <f t="shared" si="1"/>
        <v>1098966.5923084265</v>
      </c>
      <c r="I3" s="17">
        <f t="shared" si="2"/>
        <v>5504033.4076915737</v>
      </c>
    </row>
    <row r="4" spans="1:9" ht="15.75" customHeight="1" x14ac:dyDescent="0.25">
      <c r="A4" s="5">
        <f t="shared" si="3"/>
        <v>2023</v>
      </c>
      <c r="B4" s="49">
        <v>977582.85240000009</v>
      </c>
      <c r="C4" s="50">
        <v>1488000</v>
      </c>
      <c r="D4" s="50">
        <v>2454000</v>
      </c>
      <c r="E4" s="50">
        <v>1690000</v>
      </c>
      <c r="F4" s="50">
        <v>1157000</v>
      </c>
      <c r="G4" s="17">
        <f t="shared" si="0"/>
        <v>6789000</v>
      </c>
      <c r="H4" s="17">
        <f t="shared" si="1"/>
        <v>1115892.91178203</v>
      </c>
      <c r="I4" s="17">
        <f t="shared" si="2"/>
        <v>5673107.08821797</v>
      </c>
    </row>
    <row r="5" spans="1:9" ht="15.75" customHeight="1" x14ac:dyDescent="0.25">
      <c r="A5" s="5">
        <f t="shared" si="3"/>
        <v>2024</v>
      </c>
      <c r="B5" s="49">
        <v>992449.64800000016</v>
      </c>
      <c r="C5" s="50">
        <v>1520000</v>
      </c>
      <c r="D5" s="50">
        <v>2517000</v>
      </c>
      <c r="E5" s="50">
        <v>1747000</v>
      </c>
      <c r="F5" s="50">
        <v>1193000</v>
      </c>
      <c r="G5" s="17">
        <f t="shared" si="0"/>
        <v>6977000</v>
      </c>
      <c r="H5" s="17">
        <f t="shared" si="1"/>
        <v>1132863.0865249932</v>
      </c>
      <c r="I5" s="17">
        <f t="shared" si="2"/>
        <v>5844136.9134750068</v>
      </c>
    </row>
    <row r="6" spans="1:9" ht="15.75" customHeight="1" x14ac:dyDescent="0.25">
      <c r="A6" s="5">
        <f t="shared" si="3"/>
        <v>2025</v>
      </c>
      <c r="B6" s="49">
        <v>1007307.231</v>
      </c>
      <c r="C6" s="50">
        <v>1555000</v>
      </c>
      <c r="D6" s="50">
        <v>2578000</v>
      </c>
      <c r="E6" s="50">
        <v>1808000</v>
      </c>
      <c r="F6" s="50">
        <v>1231000</v>
      </c>
      <c r="G6" s="17">
        <f t="shared" si="0"/>
        <v>7172000</v>
      </c>
      <c r="H6" s="17">
        <f t="shared" si="1"/>
        <v>1149822.7452538772</v>
      </c>
      <c r="I6" s="17">
        <f t="shared" si="2"/>
        <v>6022177.2547461223</v>
      </c>
    </row>
    <row r="7" spans="1:9" ht="15.75" customHeight="1" x14ac:dyDescent="0.25">
      <c r="A7" s="5">
        <f t="shared" si="3"/>
        <v>2026</v>
      </c>
      <c r="B7" s="49">
        <v>1022412.4036</v>
      </c>
      <c r="C7" s="50">
        <v>1591000</v>
      </c>
      <c r="D7" s="50">
        <v>2637000</v>
      </c>
      <c r="E7" s="50">
        <v>1870000</v>
      </c>
      <c r="F7" s="50">
        <v>1269000</v>
      </c>
      <c r="G7" s="17">
        <f t="shared" si="0"/>
        <v>7367000</v>
      </c>
      <c r="H7" s="17">
        <f t="shared" si="1"/>
        <v>1167065.0229740751</v>
      </c>
      <c r="I7" s="17">
        <f t="shared" si="2"/>
        <v>6199934.9770259252</v>
      </c>
    </row>
    <row r="8" spans="1:9" ht="15.75" customHeight="1" x14ac:dyDescent="0.25">
      <c r="A8" s="5">
        <f t="shared" si="3"/>
        <v>2027</v>
      </c>
      <c r="B8" s="49">
        <v>1037498.49</v>
      </c>
      <c r="C8" s="50">
        <v>1631000</v>
      </c>
      <c r="D8" s="50">
        <v>2694000</v>
      </c>
      <c r="E8" s="50">
        <v>1937000</v>
      </c>
      <c r="F8" s="50">
        <v>1305000</v>
      </c>
      <c r="G8" s="17">
        <f t="shared" si="0"/>
        <v>7567000</v>
      </c>
      <c r="H8" s="17">
        <f t="shared" si="1"/>
        <v>1184285.5141467284</v>
      </c>
      <c r="I8" s="17">
        <f t="shared" si="2"/>
        <v>6382714.4858532716</v>
      </c>
    </row>
    <row r="9" spans="1:9" ht="15.75" customHeight="1" x14ac:dyDescent="0.25">
      <c r="A9" s="5">
        <f t="shared" si="3"/>
        <v>2028</v>
      </c>
      <c r="B9" s="49">
        <v>1052553.2598000001</v>
      </c>
      <c r="C9" s="50">
        <v>1673000</v>
      </c>
      <c r="D9" s="50">
        <v>2751000</v>
      </c>
      <c r="E9" s="50">
        <v>2006000</v>
      </c>
      <c r="F9" s="50">
        <v>1345000</v>
      </c>
      <c r="G9" s="17">
        <f t="shared" si="0"/>
        <v>7775000</v>
      </c>
      <c r="H9" s="17">
        <f t="shared" si="1"/>
        <v>1201470.2579943594</v>
      </c>
      <c r="I9" s="17">
        <f t="shared" si="2"/>
        <v>6573529.7420056406</v>
      </c>
    </row>
    <row r="10" spans="1:9" ht="15.75" customHeight="1" x14ac:dyDescent="0.25">
      <c r="A10" s="5">
        <f t="shared" si="3"/>
        <v>2029</v>
      </c>
      <c r="B10" s="49">
        <v>1067597.2692</v>
      </c>
      <c r="C10" s="50">
        <v>1716000</v>
      </c>
      <c r="D10" s="50">
        <v>2810000</v>
      </c>
      <c r="E10" s="50">
        <v>2074000</v>
      </c>
      <c r="F10" s="50">
        <v>1386000</v>
      </c>
      <c r="G10" s="17">
        <f t="shared" si="0"/>
        <v>7986000</v>
      </c>
      <c r="H10" s="17">
        <f t="shared" si="1"/>
        <v>1218642.7190425743</v>
      </c>
      <c r="I10" s="17">
        <f t="shared" si="2"/>
        <v>6767357.2809574259</v>
      </c>
    </row>
    <row r="11" spans="1:9" ht="15.75" customHeight="1" x14ac:dyDescent="0.25">
      <c r="A11" s="5">
        <f t="shared" si="3"/>
        <v>2030</v>
      </c>
      <c r="B11" s="49">
        <v>1082552.4010000001</v>
      </c>
      <c r="C11" s="50">
        <v>1759000</v>
      </c>
      <c r="D11" s="50">
        <v>2873000</v>
      </c>
      <c r="E11" s="50">
        <v>2141000</v>
      </c>
      <c r="F11" s="50">
        <v>1431000</v>
      </c>
      <c r="G11" s="17">
        <f t="shared" si="0"/>
        <v>8204000</v>
      </c>
      <c r="H11" s="17">
        <f t="shared" si="1"/>
        <v>1235713.7279390742</v>
      </c>
      <c r="I11" s="17">
        <f t="shared" si="2"/>
        <v>6968286.2720609261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VUxueP6hJW+f0hKXEylS/40mc9mnsH/awySw/FBTq66RTt9t6g3EKeBfA2aTFeHT5TWFO47xxF4zn3yJWlx6w==" saltValue="kw7KBu3wwUhLruND/f7F1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2.7729214351933549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2.7729214351933549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1.8622731506312067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1.8622731506312067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1.9268833391646965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1.9268833391646965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1.5345725138763562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1.5345725138763562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4.4410723658367548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4.4410723658367548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2.2785255706783687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2.2785255706783687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xcbNO8USIAB0R7YGQ161GA0QbuiZXLJsB5Zf7aJOiH2QH8pms2y0YTxq5CyZDrCA1i4qoU4GP7WnZ3dfhki6pA==" saltValue="Ol9df7vvztJ0RDjijHtVz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BbNL9t17Y8chS1Wgm0tXa7gYsTWPTAx0s5f4OcUAgwruYTCnu5BavoqqS9Hl67O4pJm+VgnxfPbKDHuJPhjbQ==" saltValue="UEPOYF1dTVqibvMhNXN5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+rO3adAArw42S7FGlSmwm2vZa/ZoJ3HlVrTcuFwD0lmMXtuiP+Dinm49e5Ua4IiDnwdlcah698xqIqFhds+uQ==" saltValue="lw9Jc/gjZtqRA3Zbu4OU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0.63967580300237892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0.63012988415471305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0.8798513595127575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0.8754292028444195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0.8798513595127575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0.8754292028444195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0.43965338686620498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0.4295341290256468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0.84982054108070459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0.8444884387265269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0.84982054108070459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0.8444884387265269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0.91989639625142505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0.91680876771146402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0.90988471429934803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0.90645042596089309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0.90988471429934803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0.90645042596089309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79B9HUbTKDIpMCcZ4y91m+NezibkwwKkDVyY0741jFTRnQm/w0PPMWgCXVS8xADeeOeMuqIpTxASUOFS8fNqQ==" saltValue="ImnHmSJ9Uw17/61AkOnL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9NTuzUNWZTirsEYnDpmS7edtGbW8RLAwjKrfV8whquHElLf7NLcHtvxBgJakwuOHsF/MLMy8WlIrU6kU0/lvg==" saltValue="cpyf4w+xc+DV5xSZAM2Q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0.11156552306897574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0.37431425521754819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0.37431425521754819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0.65943368687360127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0.65943368687360127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0.65943368687360127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0.65943368687360127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0.68710888610763443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0.68710888610763443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0.68710888610763443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0.68710888610763443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0.16341760762226323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0.48202779892287062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0.48202779892287062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0.75074775672981064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0.75074775672981064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0.75074775672981064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0.75074775672981064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0.77355072463768115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0.77355072463768115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0.77355072463768115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0.77355072463768115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5.4219607759929872E-2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0.21452345804823927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0.21452345804823927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0.46920218781011286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0.46920218781011286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0.46920218781011286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0.46920218781011286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0.50062964088757644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0.50062964088757644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0.50062964088757644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0.50062964088757644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0.10229207358998513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0.35185020831533975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0.35185020831533975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0.63728690605730876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0.63728690605730876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0.63728690605730876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0.63728690605730876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0.66584985520160378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0.66584985520160378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0.66584985520160378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0.66584985520160378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0.61225198399776215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0.88266208883925845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0.88266208883925845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0.96054759932141875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0.96054759932141875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0.96054759932141875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0.96054759932141875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0.96505044385936301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0.96505044385936301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0.96505044385936301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0.96505044385936301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0.359631613381305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0.72792750106494808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0.72792750106494808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0.89647497282468047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0.89647497282468047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0.89647497282468047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0.89647497282468047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0.90758709915904257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0.90758709915904257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0.90758709915904257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0.90758709915904257</v>
      </c>
    </row>
  </sheetData>
  <sheetProtection algorithmName="SHA-512" hashValue="KxZIIrc2S1WM++WpYOYfemEHxPTK4W3JkEmFoCnQLnc3ESNhnz0pTMcWhdFHjvbSry7kRNsgd8nw5OZb0DBaaQ==" saltValue="tWjOWfuMfLu4jWFYTEom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0.75154060859594851</v>
      </c>
      <c r="E3" s="90" t="e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#DIV/0!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0.75105911837737049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0.75178514879349345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0.74900613369303126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0.75108280116705628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0.74827773360691896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0.74840731979382835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0.64893686262878381</v>
      </c>
      <c r="E10" s="90" t="e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#DIV/0!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0.6483495729242813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0.64923525548702821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0.64584896140928605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0.6483784523491688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0.6449630966128308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0.64512064482830112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0.86185279515294511</v>
      </c>
      <c r="E17" s="90" t="e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#DIV/0!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0.86154569619119858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0.86200869828848237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0.86023431987069687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0.86156080538220436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0.85976827684111368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0.85985121771987816</v>
      </c>
    </row>
  </sheetData>
  <sheetProtection algorithmName="SHA-512" hashValue="f4myRJhXNE3xAhvCn9tJXhRB0W/u8Erlh5MVLB8D6XS2WHMTrQiyylJ6noTZuVYGsipUqZy5wAFoxJwhW6dZPg==" saltValue="yZ8Str17BWYqQ03uE+8A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ZLFm3f/lGQ/poaIjLfMpKJvB7Ws5W/ip8v0S4Lv17x5f1+CjZq9Iv4Bc6FK+OP97KpOidMcmW2qRzn0scuJzLg==" saltValue="no9k2JQ37u9cjOY9yyGj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hYD9q5WqjGwAzDjBn498x0PCys/Clcwf/FpvYAgYlTTS8y468i7Gv/lLle3ALM1VIu55mlKjSU833mFNWpVSxQ==" saltValue="hpDPqNCx+ttMSTvnp1aqO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2.236840100862876E-2</v>
      </c>
    </row>
    <row r="5" spans="1:8" ht="15.75" customHeight="1" x14ac:dyDescent="0.25">
      <c r="B5" s="19" t="s">
        <v>95</v>
      </c>
      <c r="C5" s="101">
        <v>2.7828901869366401E-2</v>
      </c>
    </row>
    <row r="6" spans="1:8" ht="15.75" customHeight="1" x14ac:dyDescent="0.25">
      <c r="B6" s="19" t="s">
        <v>91</v>
      </c>
      <c r="C6" s="101">
        <v>0.10535892521549731</v>
      </c>
    </row>
    <row r="7" spans="1:8" ht="15.75" customHeight="1" x14ac:dyDescent="0.25">
      <c r="B7" s="19" t="s">
        <v>96</v>
      </c>
      <c r="C7" s="101">
        <v>0.40982172882225898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0.39392497298393803</v>
      </c>
    </row>
    <row r="10" spans="1:8" ht="15.75" customHeight="1" x14ac:dyDescent="0.25">
      <c r="B10" s="19" t="s">
        <v>94</v>
      </c>
      <c r="C10" s="101">
        <v>4.0697070100310678E-2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5">
      <c r="B15" s="19" t="s">
        <v>102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5">
      <c r="B16" s="19" t="s">
        <v>2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5">
      <c r="B20" s="19" t="s">
        <v>79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5">
      <c r="B21" s="19" t="s">
        <v>88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5">
      <c r="B22" s="19" t="s">
        <v>99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4.3847376999999993E-2</v>
      </c>
    </row>
    <row r="27" spans="1:8" ht="15.75" customHeight="1" x14ac:dyDescent="0.25">
      <c r="B27" s="19" t="s">
        <v>89</v>
      </c>
      <c r="C27" s="101">
        <v>3.4044087000000001E-2</v>
      </c>
    </row>
    <row r="28" spans="1:8" ht="15.75" customHeight="1" x14ac:dyDescent="0.25">
      <c r="B28" s="19" t="s">
        <v>103</v>
      </c>
      <c r="C28" s="101">
        <v>4.3283602999999997E-2</v>
      </c>
    </row>
    <row r="29" spans="1:8" ht="15.75" customHeight="1" x14ac:dyDescent="0.25">
      <c r="B29" s="19" t="s">
        <v>86</v>
      </c>
      <c r="C29" s="101">
        <v>0.177569167</v>
      </c>
    </row>
    <row r="30" spans="1:8" ht="15.75" customHeight="1" x14ac:dyDescent="0.25">
      <c r="B30" s="19" t="s">
        <v>4</v>
      </c>
      <c r="C30" s="101">
        <v>3.1893660999999997E-2</v>
      </c>
    </row>
    <row r="31" spans="1:8" ht="15.75" customHeight="1" x14ac:dyDescent="0.25">
      <c r="B31" s="19" t="s">
        <v>80</v>
      </c>
      <c r="C31" s="101">
        <v>9.3503550000000005E-2</v>
      </c>
    </row>
    <row r="32" spans="1:8" ht="15.75" customHeight="1" x14ac:dyDescent="0.25">
      <c r="B32" s="19" t="s">
        <v>85</v>
      </c>
      <c r="C32" s="101">
        <v>7.8392814000000005E-2</v>
      </c>
    </row>
    <row r="33" spans="2:3" ht="15.75" customHeight="1" x14ac:dyDescent="0.25">
      <c r="B33" s="19" t="s">
        <v>100</v>
      </c>
      <c r="C33" s="101">
        <v>0.15751110600000001</v>
      </c>
    </row>
    <row r="34" spans="2:3" ht="15.75" customHeight="1" x14ac:dyDescent="0.25">
      <c r="B34" s="19" t="s">
        <v>87</v>
      </c>
      <c r="C34" s="101">
        <v>0.33995463500000001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paZt9hv+DxyhovCBy8VKzDqe0nv6pErn4C7zNFVv1iQ0N6ajjZJc6syDIt0hkTRI5khrftBst74jCmaNu59FDA==" saltValue="PkXcNAHQAgHumoiG89HP2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110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106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107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119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0.95296559150000004</v>
      </c>
      <c r="D14" s="54">
        <v>0.95116511860899999</v>
      </c>
      <c r="E14" s="54">
        <v>0.95116511860899999</v>
      </c>
      <c r="F14" s="54">
        <v>0.76734861546599997</v>
      </c>
      <c r="G14" s="54">
        <v>0.76734861546599997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0.52235284153126105</v>
      </c>
      <c r="D15" s="52">
        <f t="shared" si="0"/>
        <v>0.52136594112362566</v>
      </c>
      <c r="E15" s="52">
        <f t="shared" si="0"/>
        <v>0.52136594112362566</v>
      </c>
      <c r="F15" s="52">
        <f t="shared" si="0"/>
        <v>0.42060986598984046</v>
      </c>
      <c r="G15" s="52">
        <f t="shared" si="0"/>
        <v>0.42060986598984046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7vqp3Ll0lgDtpnKsz2aRS2Wuki0rPnhMUrpRCQsWhN81ed1UtcGBCm0wg53+MfgdvPFHD1mcilxRspFVHdvHQ==" saltValue="3fLMYqYpNym13yrpisms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0.43854946140000001</v>
      </c>
      <c r="D2" s="53">
        <v>0.22471399</v>
      </c>
      <c r="E2" s="53"/>
      <c r="F2" s="53"/>
      <c r="G2" s="53"/>
    </row>
    <row r="3" spans="1:7" x14ac:dyDescent="0.25">
      <c r="B3" s="3" t="s">
        <v>127</v>
      </c>
      <c r="C3" s="53">
        <v>8.4647979999999998E-2</v>
      </c>
      <c r="D3" s="53">
        <v>0.14546853000000001</v>
      </c>
      <c r="E3" s="53"/>
      <c r="F3" s="53"/>
      <c r="G3" s="53"/>
    </row>
    <row r="4" spans="1:7" x14ac:dyDescent="0.25">
      <c r="B4" s="3" t="s">
        <v>126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/>
    </row>
    <row r="5" spans="1:7" x14ac:dyDescent="0.25">
      <c r="B5" s="3" t="s">
        <v>125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Mw/QCn7oG+vLTrJ+INdVfK5V4tL2MmV90YUH1AeCp9O9IS+lngGvDZ/5JeDQaVkoEhGbScNUOVXoJElNPO0qsA==" saltValue="sERwgx5CQBY0EPYv1Guqh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zNI9W1+4NcdJWIMLtb6N+RMVBJERUOTgkFx3didT3gKvjWeyFqnJtFZUsskpZhM0E07obkud4TH3PBs4+IYow==" saltValue="Xpeht4MCKcvZaqrg2f19I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Pg0n2kRCt8w7qdS/3SGoTcL8a0Dgvrn5gMF+AkF5yezpSZBpDECEwN2hjdTRhbzU6HtAbfnw/HlMXEMUrLmKmw==" saltValue="X5T6utI2VMx/fXFGtZyBh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AesimBEUtILmjL70ttZIghg68Ia/rK2wc2fvJrJyc/pLICrHwbWijYx72tj2+Jd3t1k9eGVJxc1s+iY9vCRo/g==" saltValue="87u3TS+6uFzvm4qoc59Ka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h5aawktYIcKJS+w6FWFV9lYHGIxWqlWCfO0T+m1N6GixmzeKyo7IfmHIhaP8VTx0waSXrVU3kYjbpUY6h/TKg==" saltValue="81x/SW4PjEcAXfw30xgGP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2024-03-18T00:42:51Z</dcterms:modified>
</cp:coreProperties>
</file>