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36FAE748-5350-4ED3-981D-E3E9BA678111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I38" i="2"/>
  <c r="H38" i="2"/>
  <c r="G38" i="2"/>
  <c r="A38" i="2"/>
  <c r="A37" i="2"/>
  <c r="A35" i="2"/>
  <c r="A34" i="2"/>
  <c r="A32" i="2"/>
  <c r="A27" i="2"/>
  <c r="A26" i="2"/>
  <c r="A25" i="2"/>
  <c r="A24" i="2"/>
  <c r="A21" i="2"/>
  <c r="A17" i="2"/>
  <c r="A16" i="2"/>
  <c r="A14" i="2"/>
  <c r="A13" i="2"/>
  <c r="H11" i="2"/>
  <c r="I11" i="2" s="1"/>
  <c r="G11" i="2"/>
  <c r="H10" i="2"/>
  <c r="G10" i="2"/>
  <c r="I10" i="2" s="1"/>
  <c r="I9" i="2"/>
  <c r="H9" i="2"/>
  <c r="G9" i="2"/>
  <c r="H8" i="2"/>
  <c r="G8" i="2"/>
  <c r="I8" i="2" s="1"/>
  <c r="H7" i="2"/>
  <c r="I7" i="2" s="1"/>
  <c r="G7" i="2"/>
  <c r="H6" i="2"/>
  <c r="G6" i="2"/>
  <c r="I5" i="2"/>
  <c r="H5" i="2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22" i="2" l="1"/>
  <c r="A33" i="2"/>
  <c r="A39" i="2"/>
  <c r="I6" i="2"/>
  <c r="A18" i="2"/>
  <c r="A29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<sst xmlns="http://schemas.openxmlformats.org/spreadsheetml/2006/main" count="2092" uniqueCount="341">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</sst>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751522.8203125</v>
      </c>
    </row>
    <row r="8" spans="1:3" ht="15" customHeight="1" x14ac:dyDescent="0.25">
      <c r="B8" s="5" t="s">
        <v>44</v>
      </c>
      <c r="C8" s="44">
        <v>0.40899999999999997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0.14480130195617699</v>
      </c>
    </row>
    <row r="11" spans="1:3" ht="15" customHeight="1" x14ac:dyDescent="0.25">
      <c r="B11" s="5" t="s">
        <v>49</v>
      </c>
      <c r="C11" s="45">
        <v>0.78099999999999992</v>
      </c>
    </row>
    <row r="12" spans="1:3" ht="15" customHeight="1" x14ac:dyDescent="0.25">
      <c r="B12" s="5" t="s">
        <v>41</v>
      </c>
      <c r="C12" s="45">
        <v>0.50700000000000001</v>
      </c>
    </row>
    <row r="13" spans="1:3" ht="15" customHeight="1" x14ac:dyDescent="0.25">
      <c r="B13" s="5" t="s">
        <v>62</v>
      </c>
      <c r="C13" s="45">
        <v>0.628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0.1414</v>
      </c>
    </row>
    <row r="24" spans="1:3" ht="15" customHeight="1" x14ac:dyDescent="0.25">
      <c r="B24" s="15" t="s">
        <v>46</v>
      </c>
      <c r="C24" s="45">
        <v>0.44040000000000012</v>
      </c>
    </row>
    <row r="25" spans="1:3" ht="15" customHeight="1" x14ac:dyDescent="0.25">
      <c r="B25" s="15" t="s">
        <v>47</v>
      </c>
      <c r="C25" s="45">
        <v>0.33069999999999999</v>
      </c>
    </row>
    <row r="26" spans="1:3" ht="15" customHeight="1" x14ac:dyDescent="0.25">
      <c r="B26" s="15" t="s">
        <v>48</v>
      </c>
      <c r="C26" s="45">
        <v>8.7499999999999994E-2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0.24765214499010299</v>
      </c>
    </row>
    <row r="30" spans="1:3" ht="14.25" customHeight="1" x14ac:dyDescent="0.25">
      <c r="B30" s="25" t="s">
        <v>63</v>
      </c>
      <c r="C30" s="99">
        <v>3.6736298558651202E-2</v>
      </c>
    </row>
    <row r="31" spans="1:3" ht="14.25" customHeight="1" x14ac:dyDescent="0.25">
      <c r="B31" s="25" t="s">
        <v>10</v>
      </c>
      <c r="C31" s="99">
        <v>7.9440757172969098E-2</v>
      </c>
    </row>
    <row r="32" spans="1:3" ht="14.25" customHeight="1" x14ac:dyDescent="0.25">
      <c r="B32" s="25" t="s">
        <v>11</v>
      </c>
      <c r="C32" s="99">
        <v>0.63617079927827702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32.416897502547101</v>
      </c>
    </row>
    <row r="38" spans="1:5" ht="15" customHeight="1" x14ac:dyDescent="0.25">
      <c r="B38" s="11" t="s">
        <v>35</v>
      </c>
      <c r="C38" s="43">
        <v>62.182780398053403</v>
      </c>
      <c r="D38" s="12"/>
      <c r="E38" s="13"/>
    </row>
    <row r="39" spans="1:5" ht="15" customHeight="1" x14ac:dyDescent="0.25">
      <c r="B39" s="11" t="s">
        <v>61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2.8663E-3</v>
      </c>
      <c r="D45" s="12"/>
    </row>
    <row r="46" spans="1:5" ht="15.75" customHeight="1" x14ac:dyDescent="0.25">
      <c r="B46" s="11" t="s">
        <v>51</v>
      </c>
      <c r="C46" s="45">
        <v>8.5713700000000004E-2</v>
      </c>
      <c r="D46" s="12"/>
    </row>
    <row r="47" spans="1:5" ht="15.75" customHeight="1" x14ac:dyDescent="0.25">
      <c r="B47" s="11" t="s">
        <v>59</v>
      </c>
      <c r="C47" s="45">
        <v>0.1424289</v>
      </c>
      <c r="D47" s="12"/>
      <c r="E47" s="13"/>
    </row>
    <row r="48" spans="1:5" ht="15" customHeight="1" x14ac:dyDescent="0.25">
      <c r="B48" s="11" t="s">
        <v>58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0.44132399999999999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0.14607059</v>
      </c>
    </row>
    <row r="63" spans="1:4" ht="15.75" customHeight="1" x14ac:dyDescent="0.3">
      <c r="A63" s="4"/>
    </row>
  </sheetData>
  <sheetProtection algorithmName="SHA-512" hashValue="ygcEKOcXvp1bz/n61scmISsuiUvbM6dvMFARsfjSYDrjN3xm2vcGUZIrgaC4zGDvxVYXoeuMgR97pnpvP7BK5w==" saltValue="GhP4Hl2ZqxnVt8PUC7xY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0.386006930273469</v>
      </c>
      <c r="C2" s="98">
        <v>0.95</v>
      </c>
      <c r="D2" s="56">
        <v>34.501397074255429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47.355822967277753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45.537074135700493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0.19737964912578659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15.01507229777283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15.01507229777283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15.01507229777283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15.01507229777283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15.01507229777283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15.01507229777283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0.44127789989404298</v>
      </c>
      <c r="C16" s="98">
        <v>0.95</v>
      </c>
      <c r="D16" s="56">
        <v>0.21765422515374999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1.160813804607514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1.160813804607514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0.1875018883</v>
      </c>
      <c r="C21" s="98">
        <v>0.95</v>
      </c>
      <c r="D21" s="56">
        <v>1.6155396039007119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25.571599410358289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1.9946767090000001E-2</v>
      </c>
      <c r="C23" s="98">
        <v>0.95</v>
      </c>
      <c r="D23" s="56">
        <v>4.9100556870350216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0.51452737605960008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0.39436395960480702</v>
      </c>
      <c r="C27" s="98">
        <v>0.95</v>
      </c>
      <c r="D27" s="56">
        <v>21.725060175997658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0.541289978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59.948870706228909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0.15140000000000001</v>
      </c>
      <c r="C31" s="98">
        <v>0.95</v>
      </c>
      <c r="D31" s="56">
        <v>1.2819039793957061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0.51254100999999996</v>
      </c>
      <c r="C32" s="98">
        <v>0.95</v>
      </c>
      <c r="D32" s="56">
        <v>0.40073342145631469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0.16973517699445101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0.62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0.2335766792</v>
      </c>
      <c r="C38" s="98">
        <v>0.95</v>
      </c>
      <c r="D38" s="56">
        <v>7.1322114997143746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8.6074304579999997E-2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6H0YVWnHCrsKa2JzYwbN3DMvVjw2DEAUBEbgE4QwdfXciu5RnAuqC6EBSbKcurY9G9dq6aNJI024mlmQBMGrzA==" saltValue="0unYuLvntTL9x3sRAuek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hQAAJSKAtNjuXud6JQbghxCLZFXuGeyQl0j5B6GY1/NaS6PyPNB/Vn+chIvM6MxV96q67V0pWcqgQrPl/jZA0Q==" saltValue="sSiQAyOnGD7SnjwLk/H3z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82l04zoO3JDQ31PLnKaWq9glklacjAgCph4J3wJ5rpavm1X64rzU+mb2Qh9o5mqnagJ+H+4KMrkV0GTapxbyJw==" saltValue="TeoHG4RGMurbnbQDerIQS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207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rYzYnxRJ9+nCbkWNjUMTOBA6RUjKm4sCJeIBelnpq6fhziutiXidOD81Lq+b7FmHMYjE+wMedW+/8IlqUpCyEA==" saltValue="W0tFCS0fSp8v+MGvN32q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0.50700000000000001</v>
      </c>
      <c r="E10" s="60">
        <f>IF(ISBLANK(comm_deliv), frac_children_health_facility,1)</f>
        <v>0.50700000000000001</v>
      </c>
      <c r="F10" s="60">
        <f>IF(ISBLANK(comm_deliv), frac_children_health_facility,1)</f>
        <v>0.50700000000000001</v>
      </c>
      <c r="G10" s="60">
        <f>IF(ISBLANK(comm_deliv), frac_children_health_facility,1)</f>
        <v>0.50700000000000001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0.78099999999999992</v>
      </c>
      <c r="I18" s="60">
        <f>frac_PW_health_facility</f>
        <v>0.78099999999999992</v>
      </c>
      <c r="J18" s="60">
        <f>frac_PW_health_facility</f>
        <v>0.78099999999999992</v>
      </c>
      <c r="K18" s="60">
        <f>frac_PW_health_facility</f>
        <v>0.78099999999999992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0.628</v>
      </c>
      <c r="M24" s="60">
        <f>famplan_unmet_need</f>
        <v>0.628</v>
      </c>
      <c r="N24" s="60">
        <f>famplan_unmet_need</f>
        <v>0.628</v>
      </c>
      <c r="O24" s="60">
        <f>famplan_unmet_need</f>
        <v>0.628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0.49250037821645715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0.21107159066419592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0.1516267291631698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0.14480130195617696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NHnKMamW6aX3sbb8tPNHtUZ9vJxBsnhrnwFL7CgkbRUz96A5kn6L2Q8TMJXX8JehjxP+8GSurw3E5HSVJ0Er6w==" saltValue="R3SttKbh+yy0sihVOM2l/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rs8IrBZoWwRhcj0Eig/dLSN1DkThvZUtl6hC9veOXkWdsL/lFxzGba6nSUz4eVDe2LjkT69trmtuxjYii1z3Fw==" saltValue="Qyxm2fJVDmBREWER0Prpi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uTFyvrHK2xUtjlsz2AHccOEuWN5umqJU3R0LnOsAiMzZCnOEcHJl0XEBZdDMOvbvcvf2CYRdhMOy9J78sKigQ==" saltValue="Vy1ZL7mFSCL9s2pQcM0s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E+gnKv/ZNtEZUqCUl9Cn1uu22A+5Jj+5UAWRdhn2ps/HdpfLaOCoMgzGWqLuaHVi4H5y9PeGUQEyT7IjX3XNw==" saltValue="4QQyOZvF4n7XkkginpOMJ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Nt5iwJXtcQm649kkVjRVpRBnVzjZf60hoCo0UUQIRwqU1f1obHJMoA+F7MmuF2sEtECw4EZLLnAlrSmJJm0sg==" saltValue="F3fh5wj9yqKzlbrgEjsn7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NOdYxHvkCatyVd1LRpd4nVHGrHzkcUQ468/IAJ5GgnpdgtNy/WnPll3nOhDve7qc6SxKc1x94xQLY+tWLh0BQ==" saltValue="HbmxtrFgrN6b9A7+Db5X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170206.37760000001</v>
      </c>
      <c r="C2" s="49">
        <v>280000</v>
      </c>
      <c r="D2" s="49">
        <v>432000</v>
      </c>
      <c r="E2" s="49">
        <v>318000</v>
      </c>
      <c r="F2" s="49">
        <v>229000</v>
      </c>
      <c r="G2" s="17">
        <f t="shared" ref="G2:G11" si="0">C2+D2+E2+F2</f>
        <v>1259000</v>
      </c>
      <c r="H2" s="17">
        <f t="shared" ref="H2:H11" si="1">(B2 + stillbirth*B2/(1000-stillbirth))/(1-abortion)</f>
        <v>198209.91070187232</v>
      </c>
      <c r="I2" s="17">
        <f t="shared" ref="I2:I11" si="2">G2-H2</f>
        <v>1060790.0892981277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172665.00279999999</v>
      </c>
      <c r="C3" s="50">
        <v>286000</v>
      </c>
      <c r="D3" s="50">
        <v>447000</v>
      </c>
      <c r="E3" s="50">
        <v>325000</v>
      </c>
      <c r="F3" s="50">
        <v>237000</v>
      </c>
      <c r="G3" s="17">
        <f t="shared" si="0"/>
        <v>1295000</v>
      </c>
      <c r="H3" s="17">
        <f t="shared" si="1"/>
        <v>201073.04596280024</v>
      </c>
      <c r="I3" s="17">
        <f t="shared" si="2"/>
        <v>1093926.9540371997</v>
      </c>
    </row>
    <row r="4" spans="1:9" ht="15.75" customHeight="1" x14ac:dyDescent="0.25">
      <c r="A4" s="5">
        <f t="shared" si="3"/>
        <v>2023</v>
      </c>
      <c r="B4" s="49">
        <v>175099.26240000001</v>
      </c>
      <c r="C4" s="50">
        <v>292000</v>
      </c>
      <c r="D4" s="50">
        <v>463000</v>
      </c>
      <c r="E4" s="50">
        <v>332000</v>
      </c>
      <c r="F4" s="50">
        <v>244000</v>
      </c>
      <c r="G4" s="17">
        <f t="shared" si="0"/>
        <v>1331000</v>
      </c>
      <c r="H4" s="17">
        <f t="shared" si="1"/>
        <v>203907.80682631547</v>
      </c>
      <c r="I4" s="17">
        <f t="shared" si="2"/>
        <v>1127092.1931736846</v>
      </c>
    </row>
    <row r="5" spans="1:9" ht="15.75" customHeight="1" x14ac:dyDescent="0.25">
      <c r="A5" s="5">
        <f t="shared" si="3"/>
        <v>2024</v>
      </c>
      <c r="B5" s="49">
        <v>177538.6624</v>
      </c>
      <c r="C5" s="50">
        <v>298000</v>
      </c>
      <c r="D5" s="50">
        <v>480000</v>
      </c>
      <c r="E5" s="50">
        <v>340000</v>
      </c>
      <c r="F5" s="50">
        <v>252000</v>
      </c>
      <c r="G5" s="17">
        <f t="shared" si="0"/>
        <v>1370000</v>
      </c>
      <c r="H5" s="17">
        <f t="shared" si="1"/>
        <v>206748.5538240716</v>
      </c>
      <c r="I5" s="17">
        <f t="shared" si="2"/>
        <v>1163251.4461759285</v>
      </c>
    </row>
    <row r="6" spans="1:9" ht="15.75" customHeight="1" x14ac:dyDescent="0.25">
      <c r="A6" s="5">
        <f t="shared" si="3"/>
        <v>2025</v>
      </c>
      <c r="B6" s="49">
        <v>179948.99</v>
      </c>
      <c r="C6" s="50">
        <v>304000</v>
      </c>
      <c r="D6" s="50">
        <v>495000</v>
      </c>
      <c r="E6" s="50">
        <v>348000</v>
      </c>
      <c r="F6" s="50">
        <v>260000</v>
      </c>
      <c r="G6" s="17">
        <f t="shared" si="0"/>
        <v>1407000</v>
      </c>
      <c r="H6" s="17">
        <f t="shared" si="1"/>
        <v>209555.44522905181</v>
      </c>
      <c r="I6" s="17">
        <f t="shared" si="2"/>
        <v>1197444.5547709481</v>
      </c>
    </row>
    <row r="7" spans="1:9" ht="15.75" customHeight="1" x14ac:dyDescent="0.25">
      <c r="A7" s="5">
        <f t="shared" si="3"/>
        <v>2026</v>
      </c>
      <c r="B7" s="49">
        <v>182367.3542</v>
      </c>
      <c r="C7" s="50">
        <v>309000</v>
      </c>
      <c r="D7" s="50">
        <v>510000</v>
      </c>
      <c r="E7" s="50">
        <v>357000</v>
      </c>
      <c r="F7" s="50">
        <v>268000</v>
      </c>
      <c r="G7" s="17">
        <f t="shared" si="0"/>
        <v>1444000</v>
      </c>
      <c r="H7" s="17">
        <f t="shared" si="1"/>
        <v>212371.69547117321</v>
      </c>
      <c r="I7" s="17">
        <f t="shared" si="2"/>
        <v>1231628.3045288268</v>
      </c>
    </row>
    <row r="8" spans="1:9" ht="15.75" customHeight="1" x14ac:dyDescent="0.25">
      <c r="A8" s="5">
        <f t="shared" si="3"/>
        <v>2027</v>
      </c>
      <c r="B8" s="49">
        <v>184752.33960000001</v>
      </c>
      <c r="C8" s="50">
        <v>314000</v>
      </c>
      <c r="D8" s="50">
        <v>525000</v>
      </c>
      <c r="E8" s="50">
        <v>367000</v>
      </c>
      <c r="F8" s="50">
        <v>277000</v>
      </c>
      <c r="G8" s="17">
        <f t="shared" si="0"/>
        <v>1483000</v>
      </c>
      <c r="H8" s="17">
        <f t="shared" si="1"/>
        <v>215149.07520173903</v>
      </c>
      <c r="I8" s="17">
        <f t="shared" si="2"/>
        <v>1267850.9247982609</v>
      </c>
    </row>
    <row r="9" spans="1:9" ht="15.75" customHeight="1" x14ac:dyDescent="0.25">
      <c r="A9" s="5">
        <f t="shared" si="3"/>
        <v>2028</v>
      </c>
      <c r="B9" s="49">
        <v>187101.9374</v>
      </c>
      <c r="C9" s="50">
        <v>319000</v>
      </c>
      <c r="D9" s="50">
        <v>540000</v>
      </c>
      <c r="E9" s="50">
        <v>378000</v>
      </c>
      <c r="F9" s="50">
        <v>284000</v>
      </c>
      <c r="G9" s="17">
        <f t="shared" si="0"/>
        <v>1521000</v>
      </c>
      <c r="H9" s="17">
        <f t="shared" si="1"/>
        <v>217885.24511904837</v>
      </c>
      <c r="I9" s="17">
        <f t="shared" si="2"/>
        <v>1303114.7548809517</v>
      </c>
    </row>
    <row r="10" spans="1:9" ht="15.75" customHeight="1" x14ac:dyDescent="0.25">
      <c r="A10" s="5">
        <f t="shared" si="3"/>
        <v>2029</v>
      </c>
      <c r="B10" s="49">
        <v>189414.13879999999</v>
      </c>
      <c r="C10" s="50">
        <v>325000</v>
      </c>
      <c r="D10" s="50">
        <v>552000</v>
      </c>
      <c r="E10" s="50">
        <v>391000</v>
      </c>
      <c r="F10" s="50">
        <v>292000</v>
      </c>
      <c r="G10" s="17">
        <f t="shared" si="0"/>
        <v>1560000</v>
      </c>
      <c r="H10" s="17">
        <f t="shared" si="1"/>
        <v>220577.86592140037</v>
      </c>
      <c r="I10" s="17">
        <f t="shared" si="2"/>
        <v>1339422.1340785995</v>
      </c>
    </row>
    <row r="11" spans="1:9" ht="15.75" customHeight="1" x14ac:dyDescent="0.25">
      <c r="A11" s="5">
        <f t="shared" si="3"/>
        <v>2030</v>
      </c>
      <c r="B11" s="49">
        <v>191686.935</v>
      </c>
      <c r="C11" s="50">
        <v>330000</v>
      </c>
      <c r="D11" s="50">
        <v>566000</v>
      </c>
      <c r="E11" s="50">
        <v>405000</v>
      </c>
      <c r="F11" s="50">
        <v>299000</v>
      </c>
      <c r="G11" s="17">
        <f t="shared" si="0"/>
        <v>1600000</v>
      </c>
      <c r="H11" s="17">
        <f t="shared" si="1"/>
        <v>223224.59830709422</v>
      </c>
      <c r="I11" s="17">
        <f t="shared" si="2"/>
        <v>1376775.4016929057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CQa+jPLWBepg5CZeewUsQgYVmLMci3UaHQPF5xRRSPjQ5efv2LX/YYv5atANPi1r6Y2+oc2MzIdpKU9BTVTUw==" saltValue="hqTjvx4yfKDr93CKpG2Qk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3.7939089376590118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3.7939089376590118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77.780321745067823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77.780321745067823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2.2423660955904494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2.2423660955904494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9.2971981106572947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9.2971981106572947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wBxdWX7L0JE57StG+yUi3W76B5EWH/ka1lToi2Gb1cKapbuZ5s+naahT5b+DDMyeozUjm1kX8QaUM4sLQPm69A==" saltValue="c0ggpQwNiAEwagtCyfoQf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Q665XXUQh7JjtxjNLiAnUr+SqPKJUq4aiXtUtQL14snXJSWQBmp9Y5OgoKhujnAB3EeqA5uaykxeH8E3HDgYFQ==" saltValue="pFpGDFZNe07Rc9cFwkf1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2Z6DdkkQw1DNZqniqOiT9qT79GvR56fZNL0pxeiJWfvsvDSGVRF4q4FGcWPcXnrwwGgtEu9P7TdArADxCXyk2g==" saltValue="mkuqENdk/gJUHCm++ydA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0.59530386547746816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0.55607822874212576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0.83785127612806654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0.85851391222995099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0.83785127612806654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0.39398527985240811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0.35634452552407664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0.8242153799959705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0.79971235331774471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0.8242153799959705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0.79971235331774471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0.90490197004024242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0.89014700085528109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0.89323373264082706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0.8769146242795971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0.89323373264082706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0.8769146242795971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K2Q9epZU2cZmBH6DZZRDNuxYq14Rv04M83iDO8YM1kv3UivxBUOgUIlxCBeGu7Ws2cebaewGt9Q50yCYxqe/kw==" saltValue="Mj+YW1nw6+cTo9Zos7SL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8YcBv2XksnCQzHr7Kbr+7Bs/wI9FNUt6bx/6DqV5UusMBGsOUDbbfiBNduQQT/Mb1d26riEUMixAAR9hVZiQQ==" saltValue="GYZxvo5axpX1nP6f83Ix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0.33590158996053499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0.38802790685919109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0.38802790685919109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0.61568024596464266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0.61568024596464266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0.61568024596464266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0.61568024596464266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0.62781794980859218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0.62781794980859218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0.62781794980859218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0.62781794980859218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0.44034072370669308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0.49655588751851099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0.49655588751851099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0.71363115693012613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0.71363115693012613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0.71363115693012613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0.71363115693012613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0.72406181015452553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0.72406181015452553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0.72406181015452553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0.72406181015452553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0.18759233683349619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0.22448326885998313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0.22448326885998313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0.42241530850556236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0.42241530850556236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0.42241530850556236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0.42241530850556236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0.43505600314403625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0.43505600314403625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0.43505600314403625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0.43505600314403625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0.31458377517311858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0.3652212523432708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0.3652212523432708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0.5924466784404292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0.5924466784404292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0.5924466784404292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0.5924466784404292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0.60484720758693356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0.60484720758693356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0.60484720758693356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0.60484720758693356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0.86413003410010369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0.88855126757318093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0.88855126757318093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0.95270451356592212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0.95270451356592212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0.95270451356592212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0.95270451356592212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0.95497658782566941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0.95497658782566941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0.95497658782566941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0.95497658782566941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0.69344469517466023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0.73928892426438941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0.73928892426438941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0.87751852532304497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0.87751852532304497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0.87751852532304497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0.87751852532304497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0.88295880149812733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0.88295880149812733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0.88295880149812733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0.88295880149812733</v>
      </c>
    </row>
  </sheetData>
  <sheetProtection algorithmName="SHA-512" hashValue="kQ06PlYbSvyvh2zzFBvxxGIwR0E9hFDp0wZjyURBnW1rEeLnB14Q1//Y/P15T8dLCuHWUUnujjis5UKM1Ve3IA==" saltValue="GfPNrueEZ7F8FjutDwEY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0.7509170617870824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0.75042148528390307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0.74994018967159359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0.75154120883598452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0.74723769519436845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0.74100487057214814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0.74257614706974806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0.74775649042653169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0.64817636110292631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0.64757230851066971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0.64698597735537811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0.64893759495555037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0.64369945008216811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0.63615665850479575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0.63805332700688089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0.6443296060560203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0.86145505778165055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0.86113873878852998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0.86083135761627882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0.86185317788261673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0.85910214522249961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0.85509283936873237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0.8561063716811792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0.8594345296414222</v>
      </c>
    </row>
  </sheetData>
  <sheetProtection algorithmName="SHA-512" hashValue="2Dt6t8LJwKl9+jVSWNYT/ZuuMUDQ0UX7IGHG8/sTVdzD9CwnUHZd5XrgCiITp18JpHQMW3DQiQJaZ/Ug8i2e6A==" saltValue="XeT0cHvyXup4i5f0T0y6D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IkPPmmG8ND+NOvZaUQ3E/ApDaoyNs/srJAAJIvBvHqyB0ftL3Jyvna3q+5Q+9eW5SVxPHDBuXyrGsf65dFAijw==" saltValue="P40NaH05LaxuJn5fcqF0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+WEOG9Lb9gW8vnlnRsfxBTUWRKWIPCTHJ8fIavkGD55oqTaVhLVqTGE9NM2C+rQMvvryIAkoiSw5PYRsNEpHpw==" saltValue="Hx3N4Mps4rHF74TLjc5Kj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3.7266381809530221E-3</v>
      </c>
    </row>
    <row r="4" spans="1:8" ht="15.75" customHeight="1" x14ac:dyDescent="0.25">
      <c r="B4" s="19" t="s">
        <v>97</v>
      </c>
      <c r="C4" s="101">
        <v>0.195706331436307</v>
      </c>
    </row>
    <row r="5" spans="1:8" ht="15.75" customHeight="1" x14ac:dyDescent="0.25">
      <c r="B5" s="19" t="s">
        <v>95</v>
      </c>
      <c r="C5" s="101">
        <v>6.5721135415244603E-2</v>
      </c>
    </row>
    <row r="6" spans="1:8" ht="15.75" customHeight="1" x14ac:dyDescent="0.25">
      <c r="B6" s="19" t="s">
        <v>91</v>
      </c>
      <c r="C6" s="101">
        <v>0.27883164309684211</v>
      </c>
    </row>
    <row r="7" spans="1:8" ht="15.75" customHeight="1" x14ac:dyDescent="0.25">
      <c r="B7" s="19" t="s">
        <v>96</v>
      </c>
      <c r="C7" s="101">
        <v>0.2847147321761721</v>
      </c>
    </row>
    <row r="8" spans="1:8" ht="15.75" customHeight="1" x14ac:dyDescent="0.25">
      <c r="B8" s="19" t="s">
        <v>98</v>
      </c>
      <c r="C8" s="101">
        <v>4.8816202717355522E-3</v>
      </c>
    </row>
    <row r="9" spans="1:8" ht="15.75" customHeight="1" x14ac:dyDescent="0.25">
      <c r="B9" s="19" t="s">
        <v>92</v>
      </c>
      <c r="C9" s="101">
        <v>8.9211207629896011E-2</v>
      </c>
    </row>
    <row r="10" spans="1:8" ht="15.75" customHeight="1" x14ac:dyDescent="0.25">
      <c r="B10" s="19" t="s">
        <v>94</v>
      </c>
      <c r="C10" s="101">
        <v>7.7206691792849585E-2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102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2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90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3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101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79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99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8.7635818000000004E-2</v>
      </c>
    </row>
    <row r="27" spans="1:8" ht="15.75" customHeight="1" x14ac:dyDescent="0.25">
      <c r="B27" s="19" t="s">
        <v>89</v>
      </c>
      <c r="C27" s="101">
        <v>8.6621349999999996E-3</v>
      </c>
    </row>
    <row r="28" spans="1:8" ht="15.75" customHeight="1" x14ac:dyDescent="0.25">
      <c r="B28" s="19" t="s">
        <v>103</v>
      </c>
      <c r="C28" s="101">
        <v>0.15441808500000001</v>
      </c>
    </row>
    <row r="29" spans="1:8" ht="15.75" customHeight="1" x14ac:dyDescent="0.25">
      <c r="B29" s="19" t="s">
        <v>86</v>
      </c>
      <c r="C29" s="101">
        <v>0.167759189</v>
      </c>
    </row>
    <row r="30" spans="1:8" ht="15.75" customHeight="1" x14ac:dyDescent="0.25">
      <c r="B30" s="19" t="s">
        <v>4</v>
      </c>
      <c r="C30" s="101">
        <v>0.10583751800000001</v>
      </c>
    </row>
    <row r="31" spans="1:8" ht="15.75" customHeight="1" x14ac:dyDescent="0.25">
      <c r="B31" s="19" t="s">
        <v>80</v>
      </c>
      <c r="C31" s="101">
        <v>0.109709026</v>
      </c>
    </row>
    <row r="32" spans="1:8" ht="15.75" customHeight="1" x14ac:dyDescent="0.25">
      <c r="B32" s="19" t="s">
        <v>85</v>
      </c>
      <c r="C32" s="101">
        <v>1.8596574000000001E-2</v>
      </c>
    </row>
    <row r="33" spans="2:3" ht="15.75" customHeight="1" x14ac:dyDescent="0.25">
      <c r="B33" s="19" t="s">
        <v>100</v>
      </c>
      <c r="C33" s="101">
        <v>8.3747772999999998E-2</v>
      </c>
    </row>
    <row r="34" spans="2:3" ht="15.75" customHeight="1" x14ac:dyDescent="0.25">
      <c r="B34" s="19" t="s">
        <v>87</v>
      </c>
      <c r="C34" s="101">
        <v>0.26363388300000001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g2+Nd6+3RGB/Qjan3fvgpJ5LzHpoeeG0gQpPw6q7CpPbMvYFoSu8JLEfcmIeBihAZr6YpvJ2zPThk6X8FfKCkA==" saltValue="BC9XpnkOdu0HbJD1oxJ+h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110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106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107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119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0.82655271499999994</v>
      </c>
      <c r="D14" s="54">
        <v>0.80329964035300006</v>
      </c>
      <c r="E14" s="54">
        <v>0.80329964035300006</v>
      </c>
      <c r="F14" s="54">
        <v>0.753420550957</v>
      </c>
      <c r="G14" s="54">
        <v>0.753420550957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0.36477755039465998</v>
      </c>
      <c r="D15" s="52">
        <f t="shared" si="0"/>
        <v>0.35451541047914742</v>
      </c>
      <c r="E15" s="52">
        <f t="shared" si="0"/>
        <v>0.35451541047914742</v>
      </c>
      <c r="F15" s="52">
        <f t="shared" si="0"/>
        <v>0.33250257123054705</v>
      </c>
      <c r="G15" s="52">
        <f t="shared" si="0"/>
        <v>0.33250257123054705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8KuJ47mph5LMHaKTZCyagVmPfRLcEJj3Sh6XEIrK5bS3SRtvzpbKhRMDsQ1VJ7SjueKdtOmTses46XC0WZFfw==" saltValue="viUEAKmGzuXEfY+L8MXC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0.72640953060000002</v>
      </c>
      <c r="D2" s="53">
        <v>0.51254100999999996</v>
      </c>
      <c r="E2" s="53"/>
      <c r="F2" s="53"/>
      <c r="G2" s="53"/>
    </row>
    <row r="3" spans="1:7" x14ac:dyDescent="0.25">
      <c r="B3" s="3" t="s">
        <v>127</v>
      </c>
      <c r="C3" s="53">
        <v>0.19447386</v>
      </c>
      <c r="D3" s="53">
        <v>0.24950232</v>
      </c>
      <c r="E3" s="53"/>
      <c r="F3" s="53"/>
      <c r="G3" s="53"/>
    </row>
    <row r="4" spans="1:7" x14ac:dyDescent="0.25">
      <c r="B4" s="3" t="s">
        <v>126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/>
    </row>
    <row r="5" spans="1:7" x14ac:dyDescent="0.25">
      <c r="B5" s="3" t="s">
        <v>125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h9Z7ExFqUoqgp6Z+Sp72Q51gf172zvN2bY5SW3TJZ/Lb2AY2ZS4gR5KdhRmS4+vxbGxwLTJ3lkWJWxNUOiA0Ew==" saltValue="dKY/MFWfoExiZsU9Rg26n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RGf3lsnEmDS8eW65Jyuc3GkgRu2SjYC8zmQnX6SL92yNW3YyrAZhRCesIYxsHYMIx0vB4nBpaOQ9RJdwo1oAA==" saltValue="Ngs0QR/tKyXg0MTNeBe5X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HpIm58LekUsKvQqii6xsADNfAULjd/uQlFLxyGCn9PlKn8YocEXstimw2J3nf4SXDJs5G1YtMbIMFdBKfnTzpw==" saltValue="gO33pBtck/XQ00bsKXz0l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c5vwSO+X4U/QOCoxY5gZfUXW0B84t5gJR5L+Izz3x0xa/DH9z7ZxLbeiLUi4hjHhbPCTh0mcokc089cptqOjXg==" saltValue="moIXuo07T4ZufqL15m5gp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3wsEnInuwqF3Oem3k2/NS44pMgVHeb4pu141KdLy2f3560X6TPPm4iJELW3aLtXU1dLejbFZHM2ewyGkf60J6w==" saltValue="C0mbYQF1Z1O9V9TZRgpM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2024-03-18T00:57:39Z</dcterms:modified>
</cp:coreProperties>
</file>