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303C7669-E13A-4D9A-A5ED-C112CEBE765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I2" i="2" s="1"/>
  <c r="A2" i="2"/>
  <c r="A31" i="2" s="1"/>
  <c r="C33" i="1"/>
  <c r="C20" i="1"/>
  <c r="A19" i="2" l="1"/>
  <c r="A30" i="2"/>
  <c r="A21" i="2"/>
  <c r="A32" i="2"/>
  <c r="A22" i="2"/>
  <c r="A33" i="2"/>
  <c r="A39" i="2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34" i="2"/>
  <c r="A14" i="2"/>
  <c r="A25" i="2"/>
  <c r="A35" i="2"/>
  <c r="A16" i="2"/>
  <c r="A26" i="2"/>
  <c r="A37" i="2"/>
  <c r="A40" i="2"/>
  <c r="A17" i="2"/>
  <c r="A27" i="2"/>
  <c r="A38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<sst xmlns="http://schemas.openxmlformats.org/spreadsheetml/2006/main" count="2092" uniqueCount="337">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</sst>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1266813.6015625</v>
      </c>
    </row>
    <row r="8" spans="1:3" ht="15" customHeight="1" x14ac:dyDescent="0.25">
      <c r="B8" s="5" t="s">
        <v>19</v>
      </c>
      <c r="C8" s="44">
        <v>4.8000000000000001E-2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0.78182266235351605</v>
      </c>
    </row>
    <row r="11" spans="1:3" ht="15" customHeight="1" x14ac:dyDescent="0.25">
      <c r="B11" s="5" t="s">
        <v>22</v>
      </c>
      <c r="C11" s="45">
        <v>0.52500000000000002</v>
      </c>
    </row>
    <row r="12" spans="1:3" ht="15" customHeight="1" x14ac:dyDescent="0.25">
      <c r="B12" s="5" t="s">
        <v>23</v>
      </c>
      <c r="C12" s="45">
        <v>0.63</v>
      </c>
    </row>
    <row r="13" spans="1:3" ht="15" customHeight="1" x14ac:dyDescent="0.25">
      <c r="B13" s="5" t="s">
        <v>24</v>
      </c>
      <c r="C13" s="45">
        <v>0.49199999999999999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8.7300000000000003E-2</v>
      </c>
    </row>
    <row r="24" spans="1:3" ht="15" customHeight="1" x14ac:dyDescent="0.25">
      <c r="B24" s="15" t="s">
        <v>33</v>
      </c>
      <c r="C24" s="45">
        <v>0.59660000000000002</v>
      </c>
    </row>
    <row r="25" spans="1:3" ht="15" customHeight="1" x14ac:dyDescent="0.25">
      <c r="B25" s="15" t="s">
        <v>34</v>
      </c>
      <c r="C25" s="45">
        <v>0.28710000000000002</v>
      </c>
    </row>
    <row r="26" spans="1:3" ht="15" customHeight="1" x14ac:dyDescent="0.25">
      <c r="B26" s="15" t="s">
        <v>35</v>
      </c>
      <c r="C26" s="45">
        <v>2.9000000000000001E-2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0.33727035429844798</v>
      </c>
    </row>
    <row r="30" spans="1:3" ht="14.25" customHeight="1" x14ac:dyDescent="0.25">
      <c r="B30" s="25" t="s">
        <v>38</v>
      </c>
      <c r="C30" s="99">
        <v>9.5877726663146298E-2</v>
      </c>
    </row>
    <row r="31" spans="1:3" ht="14.25" customHeight="1" x14ac:dyDescent="0.25">
      <c r="B31" s="25" t="s">
        <v>39</v>
      </c>
      <c r="C31" s="99">
        <v>0.123358051747242</v>
      </c>
    </row>
    <row r="32" spans="1:3" ht="14.25" customHeight="1" x14ac:dyDescent="0.25">
      <c r="B32" s="25" t="s">
        <v>40</v>
      </c>
      <c r="C32" s="99">
        <v>0.44349386729116302</v>
      </c>
    </row>
    <row r="33" spans="1:5" ht="13" customHeight="1" x14ac:dyDescent="0.25">
      <c r="B33" s="27" t="s">
        <v>41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14.9776786571542</v>
      </c>
    </row>
    <row r="38" spans="1:5" ht="15" customHeight="1" x14ac:dyDescent="0.25">
      <c r="B38" s="11" t="s">
        <v>45</v>
      </c>
      <c r="C38" s="43">
        <v>29.595545480470999</v>
      </c>
      <c r="D38" s="12"/>
      <c r="E38" s="13"/>
    </row>
    <row r="39" spans="1:5" ht="15" customHeight="1" x14ac:dyDescent="0.25">
      <c r="B39" s="11" t="s">
        <v>46</v>
      </c>
      <c r="C39" s="43">
        <v>33.775817766857301</v>
      </c>
      <c r="D39" s="12"/>
      <c r="E39" s="12"/>
    </row>
    <row r="40" spans="1:5" ht="15" customHeight="1" x14ac:dyDescent="0.25">
      <c r="B40" s="11" t="s">
        <v>47</v>
      </c>
      <c r="C40" s="100">
        <v>0.17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9.0190807839999998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5.8462999999999996E-3</v>
      </c>
      <c r="D45" s="12"/>
    </row>
    <row r="46" spans="1:5" ht="15.75" customHeight="1" x14ac:dyDescent="0.25">
      <c r="B46" s="11" t="s">
        <v>52</v>
      </c>
      <c r="C46" s="45">
        <v>6.3587000000000005E-2</v>
      </c>
      <c r="D46" s="12"/>
    </row>
    <row r="47" spans="1:5" ht="15.75" customHeight="1" x14ac:dyDescent="0.25">
      <c r="B47" s="11" t="s">
        <v>53</v>
      </c>
      <c r="C47" s="45">
        <v>3.3029500000000003E-2</v>
      </c>
      <c r="D47" s="12"/>
      <c r="E47" s="13"/>
    </row>
    <row r="48" spans="1:5" ht="15" customHeight="1" x14ac:dyDescent="0.25">
      <c r="B48" s="11" t="s">
        <v>54</v>
      </c>
      <c r="C48" s="46">
        <v>0.89753720000000003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0.58725400000000005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5.6252946999999998E-2</v>
      </c>
    </row>
    <row r="63" spans="1:4" ht="15.75" customHeight="1" x14ac:dyDescent="0.3">
      <c r="A63" s="4"/>
    </row>
  </sheetData>
  <sheetProtection algorithmName="SHA-512" hashValue="ZM2ZeYkecPhSYhipK8Wj1qzx40gtYUHCF+2U+vYgZE8rnS3+LiY9vTi0EFlyOO2QJtwpEaxTW0fHEtIvw2cIFA==" saltValue="KVap9QE01tQyBbXlQxLs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0.51143303311990307</v>
      </c>
      <c r="C2" s="98">
        <v>0.95</v>
      </c>
      <c r="D2" s="56">
        <v>36.673102552348467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44.676188346342542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79.584386436751942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2.2502589665866322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14.201250215462901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14.201250215462901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14.201250215462901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14.201250215462901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14.201250215462901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14.201250215462901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0.73809726285595201</v>
      </c>
      <c r="C16" s="98">
        <v>0.95</v>
      </c>
      <c r="D16" s="56">
        <v>0.25753549775160939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1.935478791236098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1.935478791236098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0.52023419999999998</v>
      </c>
      <c r="C21" s="98">
        <v>0.95</v>
      </c>
      <c r="D21" s="56">
        <v>21.219202862704289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24.214287028601191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2.7E-2</v>
      </c>
      <c r="C23" s="98">
        <v>0.95</v>
      </c>
      <c r="D23" s="56">
        <v>4.6661477823845638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0.61300840848109306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0.51374910975977894</v>
      </c>
      <c r="C27" s="98">
        <v>0.95</v>
      </c>
      <c r="D27" s="56">
        <v>20.50942560811496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0.61705699999999997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64.905462330614313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1.9667472266035491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0.31436900000000001</v>
      </c>
      <c r="C32" s="98">
        <v>0.95</v>
      </c>
      <c r="D32" s="56">
        <v>0.49558496612235631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0.97023062222068901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0.19674449999999999</v>
      </c>
      <c r="C38" s="98">
        <v>0.95</v>
      </c>
      <c r="D38" s="56">
        <v>3.0501808176615341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0.22507530000000001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R6ouP7ufsM1koDDGLAi/h+F5jUsXdiVl6McMe3lijEoxjwkssuXQdM3eAyrsfRiDaH3MNY46EuZN0tPW5Ma7kg==" saltValue="UPeqL9JkVhJHcAkk82tE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a5u1G28ZDpmxucEk1BOLDIK8UIVvqO77s0EEjwNJAFMYuQ/lfupRwSEi3qEjPgfFLs92wO4xKeW5dcLx3Ggjyg==" saltValue="zQNh6L/6Up3cppLHEfSSH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UG2Wnwec3N1nc0HcmJ76qj364pz6B+JFXBrss5Vc+NI2hlxCzZKKPiE8FjBfKd8j0BHfheILLXHEMqjZycblcw==" saltValue="/f/8XFMgvfvStI2jfNr7G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5">
      <c r="A4" s="3" t="s">
        <v>208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sheetProtection algorithmName="SHA-512" hashValue="dtG+xKDKYR/h8CeCL+VOSsOC0V5bsdVk8jUfTHYzmDCUrBWUUkus+iIKMYELQK8Mr9NW0RiISkJoBeNlPHoF0Q==" saltValue="DfQGWnAQ3DTJt/hL79pK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0.52500000000000002</v>
      </c>
      <c r="I18" s="60">
        <f>frac_PW_health_facility</f>
        <v>0.52500000000000002</v>
      </c>
      <c r="J18" s="60">
        <f>frac_PW_health_facility</f>
        <v>0.52500000000000002</v>
      </c>
      <c r="K18" s="60">
        <f>frac_PW_health_facility</f>
        <v>0.52500000000000002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0.49199999999999999</v>
      </c>
      <c r="M24" s="60">
        <f>famplan_unmet_need</f>
        <v>0.49199999999999999</v>
      </c>
      <c r="N24" s="60">
        <f>famplan_unmet_need</f>
        <v>0.49199999999999999</v>
      </c>
      <c r="O24" s="60">
        <f>famplan_unmet_need</f>
        <v>0.49199999999999999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0.10910612301025369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4.6759767004394437E-2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6.2311447631835805E-2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0.78182266235351605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z562rAcdKJov/aL252F/WLp6lryywsP+SBHJ0l8WHToLnhu2m8jMHOovOKgdwLHO9XaEvfXJNDLsY2GPO6q2TA==" saltValue="9yCKscKg1mr9kv6dzBRKN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mUkxTNt2a8t2pCnXJWArxdjLB72aMy/31aOkh2NtV0SGwV5W/aUhS4L0OvE0AqX7xTVpMNr0yk5CvvK9U7fRiA==" saltValue="6+BCLa60+fsu+fAlJShy1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ncBdWi3hm6MGyBHaH8n89Njm17Ijley2IU0t7RVjWR6jE4MD14GdttWyIZb8J6MHmf1rn9AFbIU66+5Stw1UA==" saltValue="/i0yue2Zx3uW52bu4KI2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aTQhImhFb8YR57i7wvlDHy03gYwmsppkPCCkLKqnHgOVXA696O5FwlYN+45h6DHrL6q8bgUoJS4BtAXH9pBIw==" saltValue="eBvn86mIdVtgLR52EZNJB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ioXoMjcB+UEhj1m/wGkvDtcOJEbkU7bPuVwUvPGoFSoU5CWDWI6zMRUCmNt74OuHvBnSzIX82bwYwaErRz6gw==" saltValue="ok2hvF2dAQsphXfljVyNa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87FjvnuaxG4TXUgZ1RxxCv/RiP9KRUUoRJSuMgNzPnhXMSJMlSTlCqYplDc40W7fDT0kGvB0qdr2/L6+0jvQA==" saltValue="LSjV5B3q2lUuMJZ+amf/U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249480.8694</v>
      </c>
      <c r="C2" s="49">
        <v>412000</v>
      </c>
      <c r="D2" s="49">
        <v>819000</v>
      </c>
      <c r="E2" s="49">
        <v>3869000</v>
      </c>
      <c r="F2" s="49">
        <v>2592000</v>
      </c>
      <c r="G2" s="17">
        <f t="shared" ref="G2:G11" si="0">C2+D2+E2+F2</f>
        <v>7692000</v>
      </c>
      <c r="H2" s="17">
        <f t="shared" ref="H2:H11" si="1">(B2 + stillbirth*B2/(1000-stillbirth))/(1-abortion)</f>
        <v>286081.17720251676</v>
      </c>
      <c r="I2" s="17">
        <f t="shared" ref="I2:I11" si="2">G2-H2</f>
        <v>7405918.8227974828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248372.77040000001</v>
      </c>
      <c r="C3" s="50">
        <v>425000</v>
      </c>
      <c r="D3" s="50">
        <v>813000</v>
      </c>
      <c r="E3" s="50">
        <v>3990000</v>
      </c>
      <c r="F3" s="50">
        <v>2701000</v>
      </c>
      <c r="G3" s="17">
        <f t="shared" si="0"/>
        <v>7929000</v>
      </c>
      <c r="H3" s="17">
        <f t="shared" si="1"/>
        <v>284810.51357552473</v>
      </c>
      <c r="I3" s="17">
        <f t="shared" si="2"/>
        <v>7644189.486424475</v>
      </c>
    </row>
    <row r="4" spans="1:9" ht="15.75" customHeight="1" x14ac:dyDescent="0.25">
      <c r="A4" s="5">
        <f t="shared" si="3"/>
        <v>2023</v>
      </c>
      <c r="B4" s="49">
        <v>247006.6918</v>
      </c>
      <c r="C4" s="50">
        <v>441000</v>
      </c>
      <c r="D4" s="50">
        <v>807000</v>
      </c>
      <c r="E4" s="50">
        <v>4113000</v>
      </c>
      <c r="F4" s="50">
        <v>2812000</v>
      </c>
      <c r="G4" s="17">
        <f t="shared" si="0"/>
        <v>8173000</v>
      </c>
      <c r="H4" s="17">
        <f t="shared" si="1"/>
        <v>283244.02322707011</v>
      </c>
      <c r="I4" s="17">
        <f t="shared" si="2"/>
        <v>7889755.9767729295</v>
      </c>
    </row>
    <row r="5" spans="1:9" ht="15.75" customHeight="1" x14ac:dyDescent="0.25">
      <c r="A5" s="5">
        <f t="shared" si="3"/>
        <v>2024</v>
      </c>
      <c r="B5" s="49">
        <v>245386.13040000011</v>
      </c>
      <c r="C5" s="50">
        <v>459000</v>
      </c>
      <c r="D5" s="50">
        <v>803000</v>
      </c>
      <c r="E5" s="50">
        <v>4235000</v>
      </c>
      <c r="F5" s="50">
        <v>2923000</v>
      </c>
      <c r="G5" s="17">
        <f t="shared" si="0"/>
        <v>8420000</v>
      </c>
      <c r="H5" s="17">
        <f t="shared" si="1"/>
        <v>281385.7159582366</v>
      </c>
      <c r="I5" s="17">
        <f t="shared" si="2"/>
        <v>8138614.2840417633</v>
      </c>
    </row>
    <row r="6" spans="1:9" ht="15.75" customHeight="1" x14ac:dyDescent="0.25">
      <c r="A6" s="5">
        <f t="shared" si="3"/>
        <v>2025</v>
      </c>
      <c r="B6" s="49">
        <v>243491.08</v>
      </c>
      <c r="C6" s="50">
        <v>477000</v>
      </c>
      <c r="D6" s="50">
        <v>802000</v>
      </c>
      <c r="E6" s="50">
        <v>4357000</v>
      </c>
      <c r="F6" s="50">
        <v>3034000</v>
      </c>
      <c r="G6" s="17">
        <f t="shared" si="0"/>
        <v>8670000</v>
      </c>
      <c r="H6" s="17">
        <f t="shared" si="1"/>
        <v>279212.65054206271</v>
      </c>
      <c r="I6" s="17">
        <f t="shared" si="2"/>
        <v>8390787.3494579382</v>
      </c>
    </row>
    <row r="7" spans="1:9" ht="15.75" customHeight="1" x14ac:dyDescent="0.25">
      <c r="A7" s="5">
        <f t="shared" si="3"/>
        <v>2026</v>
      </c>
      <c r="B7" s="49">
        <v>243655.77600000001</v>
      </c>
      <c r="C7" s="50">
        <v>494000</v>
      </c>
      <c r="D7" s="50">
        <v>805000</v>
      </c>
      <c r="E7" s="50">
        <v>4477000</v>
      </c>
      <c r="F7" s="50">
        <v>3145000</v>
      </c>
      <c r="G7" s="17">
        <f t="shared" si="0"/>
        <v>8921000</v>
      </c>
      <c r="H7" s="17">
        <f t="shared" si="1"/>
        <v>279401.50841190206</v>
      </c>
      <c r="I7" s="17">
        <f t="shared" si="2"/>
        <v>8641598.4915880971</v>
      </c>
    </row>
    <row r="8" spans="1:9" ht="15.75" customHeight="1" x14ac:dyDescent="0.25">
      <c r="A8" s="5">
        <f t="shared" si="3"/>
        <v>2027</v>
      </c>
      <c r="B8" s="49">
        <v>243651.2292</v>
      </c>
      <c r="C8" s="50">
        <v>512000</v>
      </c>
      <c r="D8" s="50">
        <v>811000</v>
      </c>
      <c r="E8" s="50">
        <v>4598000</v>
      </c>
      <c r="F8" s="50">
        <v>3255000</v>
      </c>
      <c r="G8" s="17">
        <f t="shared" si="0"/>
        <v>9176000</v>
      </c>
      <c r="H8" s="17">
        <f t="shared" si="1"/>
        <v>279396.29456965579</v>
      </c>
      <c r="I8" s="17">
        <f t="shared" si="2"/>
        <v>8896603.7054303437</v>
      </c>
    </row>
    <row r="9" spans="1:9" ht="15.75" customHeight="1" x14ac:dyDescent="0.25">
      <c r="A9" s="5">
        <f t="shared" si="3"/>
        <v>2028</v>
      </c>
      <c r="B9" s="49">
        <v>243479.62239999991</v>
      </c>
      <c r="C9" s="50">
        <v>529000</v>
      </c>
      <c r="D9" s="50">
        <v>820000</v>
      </c>
      <c r="E9" s="50">
        <v>4722000</v>
      </c>
      <c r="F9" s="50">
        <v>3367000</v>
      </c>
      <c r="G9" s="17">
        <f t="shared" si="0"/>
        <v>9438000</v>
      </c>
      <c r="H9" s="17">
        <f t="shared" si="1"/>
        <v>279199.51204489527</v>
      </c>
      <c r="I9" s="17">
        <f t="shared" si="2"/>
        <v>9158800.4879551046</v>
      </c>
    </row>
    <row r="10" spans="1:9" ht="15.75" customHeight="1" x14ac:dyDescent="0.25">
      <c r="A10" s="5">
        <f t="shared" si="3"/>
        <v>2029</v>
      </c>
      <c r="B10" s="49">
        <v>243165.1862</v>
      </c>
      <c r="C10" s="50">
        <v>544000</v>
      </c>
      <c r="D10" s="50">
        <v>835000</v>
      </c>
      <c r="E10" s="50">
        <v>4857000</v>
      </c>
      <c r="F10" s="50">
        <v>3480000</v>
      </c>
      <c r="G10" s="17">
        <f t="shared" si="0"/>
        <v>9716000</v>
      </c>
      <c r="H10" s="17">
        <f t="shared" si="1"/>
        <v>278838.94620885584</v>
      </c>
      <c r="I10" s="17">
        <f t="shared" si="2"/>
        <v>9437161.0537911449</v>
      </c>
    </row>
    <row r="11" spans="1:9" ht="15.75" customHeight="1" x14ac:dyDescent="0.25">
      <c r="A11" s="5">
        <f t="shared" si="3"/>
        <v>2030</v>
      </c>
      <c r="B11" s="49">
        <v>242730.696</v>
      </c>
      <c r="C11" s="50">
        <v>556000</v>
      </c>
      <c r="D11" s="50">
        <v>855000</v>
      </c>
      <c r="E11" s="50">
        <v>5006000</v>
      </c>
      <c r="F11" s="50">
        <v>3596000</v>
      </c>
      <c r="G11" s="17">
        <f t="shared" si="0"/>
        <v>10013000</v>
      </c>
      <c r="H11" s="17">
        <f t="shared" si="1"/>
        <v>278340.71374639129</v>
      </c>
      <c r="I11" s="17">
        <f t="shared" si="2"/>
        <v>9734659.2862536088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8OLNCNYQRynen+O8p3ltSVONA96iq2iqUIXuDiV99i/oWICxOJzVIPScoT+9+4Zyqrk8iD5sCMRfIz+z4JHAAg==" saltValue="ZzmpVKVbsRVfiv5/bIRfE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5.0146490294532642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5.0146490294532642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2.0989348260217406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2.0989348260217406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2.5145625420742346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2.5145625420742346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1.6499044368220612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1.6499044368220612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33.556547601646791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33.556547601646791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2.7359276629474159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2.7359276629474159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4qlbIYVIvOAvgrbRFACIyANpDVz+5iehrjzpwz6YtiXMz8YIeloPAFb0fMo3GHLWspTyl8+PVwBPXrNuokMemQ==" saltValue="ORDF2S3K2dPI5IdD394ub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QAYUtynhrH+UASba9k8gDJBq/wrMFx6ztpVlt70HpwToMhyzuwJLaVlIN4jAUTTl0z29Y7yWLUVwqG+PG8TTrw==" saltValue="sQbLBqOcqYYXNwh8SGx5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2g5ku1kW53EhHMjA74uKOUcJoJN0Wci7jlKp237oh7KJiHuMexcT27TAYv28jprk07pbz9stCQ7VuSMKIlYIDA==" saltValue="p9jdw6100gSycpmxfezD+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0.62301017985493279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0.59346395664291696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0.87207270396065106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0.85758438203476828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0.87207270396065106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0.85758438203476828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0.42209440488016808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0.39216463807351254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0.8404501977109744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0.82310694547836361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0.8404501977109744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0.82310694547836361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0.91445827438943716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0.90424320631682387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0.90383796407089867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0.89250374248026532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0.90383796407089867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0.89250374248026532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Z4JOnh95P1ZnQBpHB+h/ubrctuRQj68zn4MhFGqaA3xG2xzM436nJEUuB6/HPLJ4qtTUi19SqbUNP1qlhIw/w==" saltValue="qU/5xcexrGBm61cx8mhR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NRZHqou3wdVtwFgimQVkCafmtxLwFBx9GWC+YxBQvDSs3/mAG/zH0r6tsi/aiOfkd9c0liDSzxECWShNqp/rA==" saltValue="CfzFdjmt4Seex7NbIqb6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0.57092353449443956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0.61980560763748138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0.61980560763748138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0.63099630996309952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0.63099630996309952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0.63099630996309952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0.63099630996309952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0.64187045942903931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0.64187045942903931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0.64187045942903931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0.64187045942903931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0.67424607893366872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0.71718806498647569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0.71718806498647569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0.72677595628415304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0.72677595628415304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0.72677595628415304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0.72677595628415304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0.73600844772967267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0.73600844772967267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0.73600844772967267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0.73600844772967267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0.37789351706579877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0.42668341509702967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0.42668341509702967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0.43840800879013564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0.43840800879013564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0.43840800879013564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0.43840800879013564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0.45001076065903062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0.45001076065903062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0.45001076065903062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0.45001076065903062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0.54697515038753564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0.59665805197239474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0.59665805197239474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0.60809928151534931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0.60809928151534931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0.60809928151534931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0.60809928151534931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0.61924102043406515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0.61924102043406515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0.61924102043406515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0.61924102043406515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0.94360127901369995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0.95348550741474136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0.95348550741474136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0.95555884749277842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0.95555884749277842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0.95555884749277842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0.95555884749277842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0.95751249840671881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0.95751249840671881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0.95751249840671881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0.95751249840671881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0.85612919299232304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0.879383885625731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0.879383885625731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0.88435964151488877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0.88435964151488877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0.88435964151488877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0.88435964151488877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0.88907991791913932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0.88907991791913932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0.88907991791913932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0.88907991791913932</v>
      </c>
    </row>
  </sheetData>
  <sheetProtection algorithmName="SHA-512" hashValue="k17M5nrWNQYAaW+/ULeILzBKEE+S4P9ijo3szycTWOylZZ+EJHPAQupdb7dI4pZT50xOjNAtOzG4W2ARk3/01g==" saltValue="6lq0ETjQ4VoKVCqdGbnR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0.74086945047853514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0.74581073355114536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0.74800060291554582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0.75025425454770067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0.7359151486479244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0.73871483462698773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0.74232900774714916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0.74805670117377132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0.63599334698151599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0.64196803474652497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0.64462624198192442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0.64736854704349633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0.63003521324325007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0.633398208329497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0.63775479221385134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0.64469442160956503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0.85500539969472045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0.85818685757027258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0.85959085825955073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0.86103195610903183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0.8517967381862126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0.85361228491427366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0.85594708292764277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0.85962677696514311</v>
      </c>
    </row>
  </sheetData>
  <sheetProtection algorithmName="SHA-512" hashValue="KDONbt22YTjBH4fsNyD7NiT3Wkb8l3bHHv22VKU57GeOUzUYM9Gx7J3r7uLtCwfEtqndhnJmqRs3NNa0b34hhQ==" saltValue="qmrlQWXH1wFm+F+TtOOVt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bJuuGcCBx43r9Mzb/ZDTzeDSi2HmjhObjQdYIHhKNxLGgb3+KZ4Ag/q88lzUyAcGAc0wLRwzz3uEYdXNSuNbug==" saltValue="GwLjEwiJduQ2EuB278398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4kR+4wbcEalEsq26hpmIMGKWQPOk9jEVCDhvp83j1FdTEreb4D8BCR2bQHS2rmxz7kCoqntYUnq0AfHwp4e6lA==" saltValue="L5y56lZpkbSEQ8jSwMtdl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4.0233655536580492E-3</v>
      </c>
    </row>
    <row r="4" spans="1:8" ht="15.75" customHeight="1" x14ac:dyDescent="0.25">
      <c r="B4" s="19" t="s">
        <v>79</v>
      </c>
      <c r="C4" s="101">
        <v>0.1228700268072636</v>
      </c>
    </row>
    <row r="5" spans="1:8" ht="15.75" customHeight="1" x14ac:dyDescent="0.25">
      <c r="B5" s="19" t="s">
        <v>80</v>
      </c>
      <c r="C5" s="101">
        <v>6.0952016095778279E-2</v>
      </c>
    </row>
    <row r="6" spans="1:8" ht="15.75" customHeight="1" x14ac:dyDescent="0.25">
      <c r="B6" s="19" t="s">
        <v>81</v>
      </c>
      <c r="C6" s="101">
        <v>0.25052948415539211</v>
      </c>
    </row>
    <row r="7" spans="1:8" ht="15.75" customHeight="1" x14ac:dyDescent="0.25">
      <c r="B7" s="19" t="s">
        <v>82</v>
      </c>
      <c r="C7" s="101">
        <v>0.3156167743772183</v>
      </c>
    </row>
    <row r="8" spans="1:8" ht="15.75" customHeight="1" x14ac:dyDescent="0.25">
      <c r="B8" s="19" t="s">
        <v>83</v>
      </c>
      <c r="C8" s="101">
        <v>4.6299750366725926E-3</v>
      </c>
    </row>
    <row r="9" spans="1:8" ht="15.75" customHeight="1" x14ac:dyDescent="0.25">
      <c r="B9" s="19" t="s">
        <v>84</v>
      </c>
      <c r="C9" s="101">
        <v>0.14275968635991829</v>
      </c>
    </row>
    <row r="10" spans="1:8" ht="15.75" customHeight="1" x14ac:dyDescent="0.25">
      <c r="B10" s="19" t="s">
        <v>85</v>
      </c>
      <c r="C10" s="101">
        <v>9.8618671614099027E-2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0.1220307108879696</v>
      </c>
      <c r="D14" s="55">
        <v>0.1220307108879696</v>
      </c>
      <c r="E14" s="55">
        <v>0.1220307108879696</v>
      </c>
      <c r="F14" s="55">
        <v>0.1220307108879696</v>
      </c>
    </row>
    <row r="15" spans="1:8" ht="15.75" customHeight="1" x14ac:dyDescent="0.25">
      <c r="B15" s="19" t="s">
        <v>88</v>
      </c>
      <c r="C15" s="101">
        <v>0.27902446754297677</v>
      </c>
      <c r="D15" s="101">
        <v>0.27902446754297677</v>
      </c>
      <c r="E15" s="101">
        <v>0.27902446754297677</v>
      </c>
      <c r="F15" s="101">
        <v>0.27902446754297677</v>
      </c>
    </row>
    <row r="16" spans="1:8" ht="15.75" customHeight="1" x14ac:dyDescent="0.25">
      <c r="B16" s="19" t="s">
        <v>89</v>
      </c>
      <c r="C16" s="101">
        <v>3.7135633713979557E-2</v>
      </c>
      <c r="D16" s="101">
        <v>3.7135633713979557E-2</v>
      </c>
      <c r="E16" s="101">
        <v>3.7135633713979557E-2</v>
      </c>
      <c r="F16" s="101">
        <v>3.7135633713979557E-2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7.2189334923710123E-3</v>
      </c>
      <c r="D19" s="101">
        <v>7.2189334923710123E-3</v>
      </c>
      <c r="E19" s="101">
        <v>7.2189334923710123E-3</v>
      </c>
      <c r="F19" s="101">
        <v>7.2189334923710123E-3</v>
      </c>
    </row>
    <row r="20" spans="1:8" ht="15.75" customHeight="1" x14ac:dyDescent="0.25">
      <c r="B20" s="19" t="s">
        <v>93</v>
      </c>
      <c r="C20" s="101">
        <v>1.119924021538812E-2</v>
      </c>
      <c r="D20" s="101">
        <v>1.119924021538812E-2</v>
      </c>
      <c r="E20" s="101">
        <v>1.119924021538812E-2</v>
      </c>
      <c r="F20" s="101">
        <v>1.119924021538812E-2</v>
      </c>
    </row>
    <row r="21" spans="1:8" ht="15.75" customHeight="1" x14ac:dyDescent="0.25">
      <c r="B21" s="19" t="s">
        <v>94</v>
      </c>
      <c r="C21" s="101">
        <v>0.13524626199883119</v>
      </c>
      <c r="D21" s="101">
        <v>0.13524626199883119</v>
      </c>
      <c r="E21" s="101">
        <v>0.13524626199883119</v>
      </c>
      <c r="F21" s="101">
        <v>0.13524626199883119</v>
      </c>
    </row>
    <row r="22" spans="1:8" ht="15.75" customHeight="1" x14ac:dyDescent="0.25">
      <c r="B22" s="19" t="s">
        <v>95</v>
      </c>
      <c r="C22" s="101">
        <v>0.40814475214848389</v>
      </c>
      <c r="D22" s="101">
        <v>0.40814475214848389</v>
      </c>
      <c r="E22" s="101">
        <v>0.40814475214848389</v>
      </c>
      <c r="F22" s="101">
        <v>0.40814475214848389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5.4573182999999997E-2</v>
      </c>
    </row>
    <row r="27" spans="1:8" ht="15.75" customHeight="1" x14ac:dyDescent="0.25">
      <c r="B27" s="19" t="s">
        <v>102</v>
      </c>
      <c r="C27" s="101">
        <v>5.9409878999999999E-2</v>
      </c>
    </row>
    <row r="28" spans="1:8" ht="15.75" customHeight="1" x14ac:dyDescent="0.25">
      <c r="B28" s="19" t="s">
        <v>103</v>
      </c>
      <c r="C28" s="101">
        <v>0.12098242100000001</v>
      </c>
    </row>
    <row r="29" spans="1:8" ht="15.75" customHeight="1" x14ac:dyDescent="0.25">
      <c r="B29" s="19" t="s">
        <v>104</v>
      </c>
      <c r="C29" s="101">
        <v>0.13495797500000001</v>
      </c>
    </row>
    <row r="30" spans="1:8" ht="15.75" customHeight="1" x14ac:dyDescent="0.25">
      <c r="B30" s="19" t="s">
        <v>2</v>
      </c>
      <c r="C30" s="101">
        <v>8.1454253000000018E-2</v>
      </c>
    </row>
    <row r="31" spans="1:8" ht="15.75" customHeight="1" x14ac:dyDescent="0.25">
      <c r="B31" s="19" t="s">
        <v>105</v>
      </c>
      <c r="C31" s="101">
        <v>6.5903797E-2</v>
      </c>
    </row>
    <row r="32" spans="1:8" ht="15.75" customHeight="1" x14ac:dyDescent="0.25">
      <c r="B32" s="19" t="s">
        <v>106</v>
      </c>
      <c r="C32" s="101">
        <v>0.13216685</v>
      </c>
    </row>
    <row r="33" spans="2:3" ht="15.75" customHeight="1" x14ac:dyDescent="0.25">
      <c r="B33" s="19" t="s">
        <v>107</v>
      </c>
      <c r="C33" s="101">
        <v>0.12743632599999999</v>
      </c>
    </row>
    <row r="34" spans="2:3" ht="15.75" customHeight="1" x14ac:dyDescent="0.25">
      <c r="B34" s="19" t="s">
        <v>108</v>
      </c>
      <c r="C34" s="101">
        <v>0.22311531600000001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wxGcjFw70vLqa0Nh+uQ/NA0dPmR94z4QQck8HJLyXjQbEisrbdaW0A60gU1ykJR0Yr3hlNuwIOue89KaoYauwQ==" saltValue="qwW0xqNkMQpNipPeBIgYJ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5">
      <c r="B4" s="5" t="s">
        <v>114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5">
      <c r="B5" s="5" t="s">
        <v>115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5">
      <c r="B10" s="5" t="s">
        <v>119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5">
      <c r="B11" s="5" t="s">
        <v>120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0.50674149000000002</v>
      </c>
      <c r="D14" s="54">
        <v>0.482549529468</v>
      </c>
      <c r="E14" s="54">
        <v>0.482549529468</v>
      </c>
      <c r="F14" s="54">
        <v>0.36602033348399998</v>
      </c>
      <c r="G14" s="54">
        <v>0.36602033348399998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0.29758596696846001</v>
      </c>
      <c r="D15" s="52">
        <f t="shared" si="0"/>
        <v>0.28337914137820092</v>
      </c>
      <c r="E15" s="52">
        <f t="shared" si="0"/>
        <v>0.28337914137820092</v>
      </c>
      <c r="F15" s="52">
        <f t="shared" si="0"/>
        <v>0.21494690491981294</v>
      </c>
      <c r="G15" s="52">
        <f t="shared" si="0"/>
        <v>0.21494690491981294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THqwLAw7zXt8Dk7+FTLTytGJkyF4CFrR8Q5sVkp7fnk+KMMB4sh34NGTggDQoGt4Q8GpsTMQz5L89mY8xnCt8Q==" saltValue="Zu0H0wko8tI18gERNEjL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0.55160951614379894</v>
      </c>
      <c r="D2" s="53">
        <v>0.31436900000000001</v>
      </c>
      <c r="E2" s="53"/>
      <c r="F2" s="53"/>
      <c r="G2" s="53"/>
    </row>
    <row r="3" spans="1:7" x14ac:dyDescent="0.25">
      <c r="B3" s="3" t="s">
        <v>130</v>
      </c>
      <c r="C3" s="53">
        <v>0.26624441146850603</v>
      </c>
      <c r="D3" s="53">
        <v>0.36587259999999999</v>
      </c>
      <c r="E3" s="53"/>
      <c r="F3" s="53"/>
      <c r="G3" s="53"/>
    </row>
    <row r="4" spans="1:7" x14ac:dyDescent="0.25">
      <c r="B4" s="3" t="s">
        <v>131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/>
    </row>
    <row r="5" spans="1:7" x14ac:dyDescent="0.25">
      <c r="B5" s="3" t="s">
        <v>132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geT+MYFcG6NvZ7c9o6XOZL8l6EEgRFl/+I+2n25lneLO4WU2lAh7QSRTkvblXyPgndenLlpp8lEOBb8YmM5yzA==" saltValue="MhOpAbSUIT0aRrfaB+V+j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/FoZD/UdSV36luZen5LSSxjK14grQfNuatYbOssObMahz+K2/JPUKG6RuzWBQr33NJSvU06AfVTesFG0pMGehw==" saltValue="I+odLOgA3o3x2/lnAU7Xm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jIxlbZnz2YEJFylMJnULjFKzxur/JT2K3SEVMjT0oh0JLnc1adqUjtRi6jABv0XbXHycPB8LMnQSaYsIejSCjg==" saltValue="6l4jzhZAw2Ab6IPlnEaU+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CEyGdKd2pZm8S/s30WEvCekB+v8W1uYEbwb3l5mH2TG4UlDDiIzHsUX/JTpiRy1rE/5Z67FtSoBCfd9YRTjm5A==" saltValue="FQf/SwvFoORKF4O9AOPiZ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/Kj7cKBNN8gn141S56RGjcO/TDwUm8UwZNcSP+gTrBnNiwfmo9Rt8RtJJy3EGms5ZomdZ1Mf6SKeQOHB7ofm8Q==" saltValue="0uO4B0SeJMinMfx0vdKen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2024-03-18T02:00:11Z</dcterms:modified>
</cp:coreProperties>
</file>