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5A2DEC3-2146-4F53-A350-E1ACA4406FD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4" i="2"/>
  <c r="A33" i="2"/>
  <c r="A31" i="2"/>
  <c r="A26" i="2"/>
  <c r="A25" i="2"/>
  <c r="A24" i="2"/>
  <c r="A23" i="2"/>
  <c r="A19" i="2"/>
  <c r="A16" i="2"/>
  <c r="A15" i="2"/>
  <c r="A14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9" i="2" s="1"/>
  <c r="C33" i="1"/>
  <c r="C20" i="1"/>
  <c r="A17" i="2" l="1"/>
  <c r="A27" i="2"/>
  <c r="A18" i="2"/>
  <c r="A30" i="2"/>
  <c r="A22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<sst xmlns="http://schemas.openxmlformats.org/spreadsheetml/2006/main" count="2092" uniqueCount="337">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</sst>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12304.24243164064</v>
      </c>
    </row>
    <row r="8" spans="1:3" ht="15" customHeight="1" x14ac:dyDescent="0.25">
      <c r="B8" s="5" t="s">
        <v>19</v>
      </c>
      <c r="C8" s="44">
        <v>0.01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0.78687103271484404</v>
      </c>
    </row>
    <row r="11" spans="1:3" ht="15" customHeight="1" x14ac:dyDescent="0.25">
      <c r="B11" s="5" t="s">
        <v>22</v>
      </c>
      <c r="C11" s="45">
        <v>0.70400000000000007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2.0899999999999998E-2</v>
      </c>
    </row>
    <row r="24" spans="1:3" ht="15" customHeight="1" x14ac:dyDescent="0.25">
      <c r="B24" s="15" t="s">
        <v>33</v>
      </c>
      <c r="C24" s="45">
        <v>0.42159999999999997</v>
      </c>
    </row>
    <row r="25" spans="1:3" ht="15" customHeight="1" x14ac:dyDescent="0.25">
      <c r="B25" s="15" t="s">
        <v>34</v>
      </c>
      <c r="C25" s="45">
        <v>0.4854</v>
      </c>
    </row>
    <row r="26" spans="1:3" ht="15" customHeight="1" x14ac:dyDescent="0.25">
      <c r="B26" s="15" t="s">
        <v>35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7.4241089134413096</v>
      </c>
    </row>
    <row r="38" spans="1:5" ht="15" customHeight="1" x14ac:dyDescent="0.25">
      <c r="B38" s="11" t="s">
        <v>45</v>
      </c>
      <c r="C38" s="43">
        <v>14.2913433059379</v>
      </c>
      <c r="D38" s="12"/>
      <c r="E38" s="13"/>
    </row>
    <row r="39" spans="1:5" ht="15" customHeight="1" x14ac:dyDescent="0.25">
      <c r="B39" s="11" t="s">
        <v>46</v>
      </c>
      <c r="C39" s="43">
        <v>16.6231647805592</v>
      </c>
      <c r="D39" s="12"/>
      <c r="E39" s="12"/>
    </row>
    <row r="40" spans="1:5" ht="15" customHeight="1" x14ac:dyDescent="0.25">
      <c r="B40" s="11" t="s">
        <v>47</v>
      </c>
      <c r="C40" s="100">
        <v>0.52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0</v>
      </c>
      <c r="D46" s="12"/>
    </row>
    <row r="47" spans="1:5" ht="15.75" customHeight="1" x14ac:dyDescent="0.25">
      <c r="B47" s="11" t="s">
        <v>53</v>
      </c>
      <c r="C47" s="45">
        <v>0</v>
      </c>
      <c r="D47" s="12"/>
      <c r="E47" s="13"/>
    </row>
    <row r="48" spans="1:5" ht="15" customHeight="1" x14ac:dyDescent="0.25">
      <c r="B48" s="11" t="s">
        <v>54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0</v>
      </c>
      <c r="D51" s="12"/>
    </row>
    <row r="52" spans="1:4" ht="15" customHeight="1" x14ac:dyDescent="0.25">
      <c r="B52" s="11" t="s">
        <v>57</v>
      </c>
      <c r="C52" s="100">
        <v>0</v>
      </c>
    </row>
    <row r="53" spans="1:4" ht="15.75" customHeight="1" x14ac:dyDescent="0.25">
      <c r="B53" s="11" t="s">
        <v>58</v>
      </c>
      <c r="C53" s="100">
        <v>0</v>
      </c>
    </row>
    <row r="54" spans="1:4" ht="15.75" customHeight="1" x14ac:dyDescent="0.25">
      <c r="B54" s="11" t="s">
        <v>59</v>
      </c>
      <c r="C54" s="100">
        <v>0</v>
      </c>
    </row>
    <row r="55" spans="1:4" ht="15.75" customHeight="1" x14ac:dyDescent="0.25">
      <c r="B55" s="11" t="s">
        <v>60</v>
      </c>
      <c r="C55" s="100">
        <v>0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0</v>
      </c>
    </row>
    <row r="59" spans="1:4" ht="15.75" customHeight="1" x14ac:dyDescent="0.25">
      <c r="B59" s="11" t="s">
        <v>63</v>
      </c>
      <c r="C59" s="45">
        <v>0.58581800000000006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e/e2lz0ar9sWxrHUBaB8AN2xSyx0obUSvTJN6pW4Dn8dvuv2sbi+tE32jtUXKyZf+WgbdcOGBArQlmP0iwBjwA==" saltValue="uwJGdHU0r8ulD4z291aY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0.29456317551094802</v>
      </c>
      <c r="C2" s="98">
        <v>0.95</v>
      </c>
      <c r="D2" s="56">
        <v>55.507503876711553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39.823604613076341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374.86417937488761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2.1552022403043969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12.95590405687226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12.95590405687226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12.95590405687226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12.95590405687226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12.95590405687226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12.95590405687226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0.51481442842101999</v>
      </c>
      <c r="C16" s="98">
        <v>0.95</v>
      </c>
      <c r="D16" s="56">
        <v>0.6626698567676067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0.71200000000000008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8.6538627513423272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8.6538627513423272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5.3412628169999997E-2</v>
      </c>
      <c r="C21" s="98">
        <v>0.95</v>
      </c>
      <c r="D21" s="56">
        <v>28.257105296829788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22.328246958423339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1.7856991289999999E-2</v>
      </c>
      <c r="C23" s="98">
        <v>0.95</v>
      </c>
      <c r="D23" s="56">
        <v>4.2441655453988991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0.77428758402628906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0.26130320601981299</v>
      </c>
      <c r="C27" s="98">
        <v>0.95</v>
      </c>
      <c r="D27" s="56">
        <v>18.814934548265089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0.63037769320000003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107.8921549536976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2.1129719322902618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0.35571922</v>
      </c>
      <c r="C32" s="98">
        <v>0.95</v>
      </c>
      <c r="D32" s="56">
        <v>1.417065121738269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0.93445270913102807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4.0757999420000003E-2</v>
      </c>
      <c r="C38" s="98">
        <v>0.95</v>
      </c>
      <c r="D38" s="56">
        <v>4.9685392525961998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0.53491382600000004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DEB9plklQaX8nwvJ1tVufCPGSRCzH/9lujSPjoldDmQO3bx6QdQhty+xWiemhaV6EnpSsv5HK9+dgLqhI5JEA==" saltValue="AAEEv2FJbzyFA5ENm5VW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VsPFUqWOF0S1FpCRz0AWTz4ALF5mCVjSVaja1tT34oMVte7a38XuWzacB+qWStwLO4m2iN0cTdq3uL0RcAe6Q==" saltValue="grVl6NhgIxQB6TW6xU1K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yyiQtK/wWBp7CajVMqpzLF487eV2WbZ8il7Lqbh1T8HAKmtYBGrgIJ8SU1Is6IfXuA4R7S3BBYF6hftQdoVTQ==" saltValue="uih4JXP2eN/ZdlctttdF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0</v>
      </c>
      <c r="C2" s="21">
        <f>'Données pop de l''année de ref'!C52</f>
        <v>0</v>
      </c>
      <c r="D2" s="21">
        <f>'Données pop de l''année de ref'!C53</f>
        <v>0</v>
      </c>
      <c r="E2" s="21">
        <f>'Données pop de l''année de ref'!C54</f>
        <v>0</v>
      </c>
      <c r="F2" s="21">
        <f>'Données pop de l''année de ref'!C55</f>
        <v>0</v>
      </c>
    </row>
    <row r="3" spans="1:6" ht="15.75" customHeight="1" x14ac:dyDescent="0.25">
      <c r="A3" s="3" t="s">
        <v>209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JnU2gNRv3H/cz6AyGR1Brdcv/o3n9ryfcQSJl1WAbXEv4SvUF8ZR2wBnVbgjcwjTQ1LHtJQLjIej9QM+S5SiQg==" saltValue="6kpvNH/n2SSstK1RSabU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koBCBVFebDVWsPtVZjFTkvdtcNYyhihZXJCElNBTNwRfAZu4ftMz0MX5BFIcWYKi/4zBOoACnq4/zklqUqpeA==" saltValue="0iO98T2vcuSTWXVSDVEDZ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nS41Z17kYJnadszddyomcXg8GUPGFq1OFreQ6EpDsqqQ99jZbhnDkZXTl6eURiVkagMcitbmeXAmoGbdcK6cw==" saltValue="MBCA5t7S3YPIQCMYPZe1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uzR4SEEqqdoN/pp2gBsxIcaYXc0kvwVrR08Re7PW9dvN2OPBtndaD+JN1pqDDl1HWTebLaf60cSoXnIi33RqQ==" saltValue="Ew9XkN17J3U9YsnV4x3W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qpowVuFSt1Tp2iPAGHSuYnXUFpvSxd/2uqfFgID2uIXmzGumfoo30Su0K7hmvmfdTnfBioJ+qNM1+9EvLDIrw==" saltValue="+4G+w32n73y9pmR305R7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3BsYSFMyb1o9Tt3BqwdhvT7rixexqQqgvtECi5iAI6MgAouV9fL8GKfqAON42tnkOCF9pAVemMVa3dhS9Lkag==" saltValue="QAOlNhvbwbF2bjuTxXdf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U9OJ+uE5yJnTUx9JrKHTPTS54iL6k4e/VrmQy3HZi62JC17v/RvVDfsePdzE9DZNOHSwmelxfiS3bTRD1Y5cA==" saltValue="V9n1clg/jLyuS0KtcMPaA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yhDBXXbjm+H5qW05+iXw/4K4PLk1bKDdMff3XlePGHl4AXYELllvrBHVRElM6+MdGe3fj2n5jBXvvkL/qTMOQ==" saltValue="Yx53uWpo5rjFtjCtZtR66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30.380501531440231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30.380501531440231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2.2582063792461833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2.2582063792461833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3.6708304686917672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3.6708304686917672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1.7217193277828313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1.7217193277828313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3.0789628954602475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3.0789628954602475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6s3MI10GQRF3mYOAH+5NciQE9LDeXUEqtK6mKlq9G72ZAr16if7Gm56qAOx+1W1FKz7DVRSMZp0zZ3zv6YaTg==" saltValue="p9QSbH6cEd6cHnhAWZAzK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wnBGc3Zi5b9qr8HEFmPivNzhiVGOxBNy+2mrhfBxLhXqZ+RptbQoiHtOTv0y363EVwI7Qa8a649wPfS0YpjPQ==" saltValue="yPenW0sqsLQMUOFlfg8s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iwaEnEkmYydYmbhrDNvifMaITKj3mmBrPlJnec8hXVbG1Y5AAGETLz8cnYs+EjLrhopyS9nMTT5GMt1SoEguA==" saltValue="5UAACQguU8Vu6LJ/854o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0.63917235819542673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0.63218165418292727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0.87638716820010165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0.87638716820010165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0.4391155185161606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0.43169507700807419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0.84954164933324894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0.84564238868385411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0.84954164933324894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0.84564238868385411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0.91973534823290326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0.91747851507092903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0.90970551358204188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0.90719512376142264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0.90970551358204188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0.90719512376142264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qkJV3pzv/sCUojpNT9NOQSPjvqcqmoXNnGcTP1PtEYImzL7Vlj8Hj+ddhha4F1KOZNb0GOGwHpY4pY2N15Kig==" saltValue="dlkN7gKxOlyg9q7SvjUY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5PqgIRqFOQD4y0cPnQhNNKZOwxsdKxy88VQAlFA+bRW9DSnio0ecscC8zUCTO6mX4L2SDZAIvruc3KfpSqrIA==" saltValue="zvDgYwDSt/b58nRtj5g3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0.63748135688821816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0.68385227089359624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0.68385227089359624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0.64675010092854257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0.64675010092854257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0.64675010092854257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0.64675010092854257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0.67068121942039893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0.67068121942039893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0.67068121942039893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0.67068121942039893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0.73229187753285785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0.77089381721288996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0.77089381721288996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0.74012474012474005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0.74012474012474005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0.74012474012474005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0.74012474012474005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0.76007677543186181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0.76007677543186181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0.76007677543186181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0.44530231847418161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0.49685338048850136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0.49685338048850136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0.45528609321712765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0.45528609321712765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0.45528609321712765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0.45528609321712765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0.48179524152847875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0.48179524152847875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0.48179524152847875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0.48179524152847875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0.61474104175336575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0.6624806630170903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0.6624806630170903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0.62424849699398788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0.62424849699398788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0.62424849699398788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0.62424849699398788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0.648876404494382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0.648876404494382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0.648876404494382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0.648876404494382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0.95673101611636802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0.96453737973001497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0.96453737973001497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0.95837033747779765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0.95837033747779765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0.95837033747779765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0.95837033747779765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0.96241731809981956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0.96241731809981956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0.96241731809981956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0.96241731809981956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0.88718803632388732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0.9063123596975029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0.9063123596975029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0.89116238572050488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0.89116238572050488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0.89116238572050488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0.89116238572050488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0.90106846062524737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0.90106846062524737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0.90106846062524737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0.90106846062524737</v>
      </c>
    </row>
  </sheetData>
  <sheetProtection algorithmName="SHA-512" hashValue="I9YDu7j5kcuIX/c3ZDZioi4rflSefuYE3AMd+PA25IIY4IuIka4OqOnn2vwdCVSqobueP4rdFIpohgjVFHdhZg==" saltValue="BfjEO6cGuScXBEK94HZ7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 t="e">
        <f>IF(ISBLANK('Dist. de l''état nutritionnel'!D$11),(1/1.33),((1/1.33)*'Dist. de l''état nutritionnel'!D$11/(1-(1/1.33)*'Dist. de l''état nutritionnel'!D$11))
/ ('Dist. de l''état nutritionnel'!D$11/(1-'Dist. de l''état nutritionnel'!D$11)))</f>
        <v>#DIV/0!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 t="e">
        <f>IF(ISBLANK('Dist. de l''état nutritionnel'!F$11),(1/1.33),((1/1.33)*'Dist. de l''état nutritionnel'!F$11/(1-(1/1.33)*'Dist. de l''état nutritionnel'!F$11))
/ ('Dist. de l''état nutritionnel'!F$11/(1-'Dist. de l''état nutritionnel'!F$11)))</f>
        <v>#DIV/0!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0.75080758295506322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0.74770707686121862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0.74748244956920917</v>
      </c>
      <c r="F5" s="90" t="e">
        <f>IF(ISBLANK('Dist. de l''état nutritionnel'!F$10),(1/1.33),((1/1.33)*'Dist. de l''état nutritionnel'!F$10/(1-(1/1.33)*'Dist. de l''état nutritionnel'!F$10))
/ ('Dist. de l''état nutritionnel'!F$10/(1-'Dist. de l''état nutritionnel'!F$10)))</f>
        <v>#DIV/0!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0.75101772574095416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 t="e">
        <f>IF(ISBLANK('Dist. de l''état nutritionnel'!D$11),(1/1.54),((1/1.54)*'Dist. de l''état nutritionnel'!D$11/(1-(1/1.54)*'Dist. de l''état nutritionnel'!D$11))
/ ('Dist. de l''état nutritionnel'!D$11/(1-'Dist. de l''état nutritionnel'!D$11)))</f>
        <v>#DIV/0!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 t="e">
        <f>IF(ISBLANK('Dist. de l''état nutritionnel'!F$11),(1/1.54),((1/1.54)*'Dist. de l''état nutritionnel'!F$11/(1-(1/1.54)*'Dist. de l''état nutritionnel'!F$11))
/ ('Dist. de l''état nutritionnel'!F$11/(1-'Dist. de l''état nutritionnel'!F$11)))</f>
        <v>#DIV/0!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0.64804289029428674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0.6442695702930229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0.64399669695125017</v>
      </c>
      <c r="F12" s="90" t="e">
        <f>IF(ISBLANK('Dist. de l''état nutritionnel'!F$10),(1/1.54),((1/1.54)*'Dist. de l''état nutritionnel'!F$10/(1-(1/1.54)*'Dist. de l''état nutritionnel'!F$10))
/ ('Dist. de l''état nutritionnel'!F$10/(1-'Dist. de l''état nutritionnel'!F$10)))</f>
        <v>#DIV/0!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0.64829909944469744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 t="e">
        <f>IF(ISBLANK('Dist. de l''état nutritionnel'!D$11),(1/1.16),((1/1.16)*'Dist. de l''état nutritionnel'!D$11/(1-(1/1.16)*'Dist. de l''état nutritionnel'!D$11))
/ ('Dist. de l''état nutritionnel'!D$11/(1-'Dist. de l''état nutritionnel'!D$11)))</f>
        <v>#DIV/0!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 t="e">
        <f>IF(ISBLANK('Dist. de l''état nutritionnel'!F$11),(1/1.16),((1/1.16)*'Dist. de l''état nutritionnel'!F$11/(1-(1/1.16)*'Dist. de l''état nutritionnel'!F$11))
/ ('Dist. de l''état nutritionnel'!F$11/(1-'Dist. de l''état nutritionnel'!F$11)))</f>
        <v>#DIV/0!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0.86138519504332711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0.8594028799008987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0.8592589811719471</v>
      </c>
      <c r="F19" s="90" t="e">
        <f>IF(ISBLANK('Dist. de l''état nutritionnel'!F$10),(1/1.16),((1/1.16)*'Dist. de l''état nutritionnel'!F$10/(1-(1/1.16)*'Dist. de l''état nutritionnel'!F$10))
/ ('Dist. de l''état nutritionnel'!F$10/(1-'Dist. de l''état nutritionnel'!F$10)))</f>
        <v>#DIV/0!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0.86151928742310013</v>
      </c>
    </row>
  </sheetData>
  <sheetProtection algorithmName="SHA-512" hashValue="TtnVtEFU4BtITErqJQdRuSn/tRyUesqLJPMYTAmzOZzCNhEJkM6yvZ2apbTNdmzd6Dpghz9ax+ZE6J81DD3j2Q==" saltValue="8kDvtU5Q0OIVdiGO6lnc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mnw608MzYoiJ0jsDftppM+M8E7pz4e9nwfzC7Va+mljr5zfB7z6ln591JMTbZeRwanO5BdTCquAPUPoiu/UyEA==" saltValue="GzOmZRBKUGZvpYhEBjno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+V1modnKaZ6KfW6pN4KxkOxNqf/1rE5jkSMdN2q1HpNDQrN5oLUhIY/sCI6TZcmlyWISOoO6uliS6LNrmm35Pg==" saltValue="YL3g8nN4lYJ/0CRHfLcQD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9.0669893888639302E-2</v>
      </c>
    </row>
    <row r="5" spans="1:8" ht="15.75" customHeight="1" x14ac:dyDescent="0.25">
      <c r="B5" s="19" t="s">
        <v>80</v>
      </c>
      <c r="C5" s="101">
        <v>5.621668986338469E-2</v>
      </c>
    </row>
    <row r="6" spans="1:8" ht="15.75" customHeight="1" x14ac:dyDescent="0.25">
      <c r="B6" s="19" t="s">
        <v>81</v>
      </c>
      <c r="C6" s="101">
        <v>0.11623773492552</v>
      </c>
    </row>
    <row r="7" spans="1:8" ht="15.75" customHeight="1" x14ac:dyDescent="0.25">
      <c r="B7" s="19" t="s">
        <v>82</v>
      </c>
      <c r="C7" s="101">
        <v>0.4121280655674377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0.25134860197247971</v>
      </c>
    </row>
    <row r="10" spans="1:8" ht="15.75" customHeight="1" x14ac:dyDescent="0.25">
      <c r="B10" s="19" t="s">
        <v>85</v>
      </c>
      <c r="C10" s="101">
        <v>7.3399013782538505E-2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88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89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95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4.7850161000000002E-2</v>
      </c>
    </row>
    <row r="27" spans="1:8" ht="15.75" customHeight="1" x14ac:dyDescent="0.25">
      <c r="B27" s="19" t="s">
        <v>102</v>
      </c>
      <c r="C27" s="101">
        <v>1.8526506000000002E-2</v>
      </c>
    </row>
    <row r="28" spans="1:8" ht="15.75" customHeight="1" x14ac:dyDescent="0.25">
      <c r="B28" s="19" t="s">
        <v>103</v>
      </c>
      <c r="C28" s="101">
        <v>0.23087115</v>
      </c>
    </row>
    <row r="29" spans="1:8" ht="15.75" customHeight="1" x14ac:dyDescent="0.25">
      <c r="B29" s="19" t="s">
        <v>104</v>
      </c>
      <c r="C29" s="101">
        <v>0.13941172099999999</v>
      </c>
    </row>
    <row r="30" spans="1:8" ht="15.75" customHeight="1" x14ac:dyDescent="0.25">
      <c r="B30" s="19" t="s">
        <v>2</v>
      </c>
      <c r="C30" s="101">
        <v>5.0655509000000001E-2</v>
      </c>
    </row>
    <row r="31" spans="1:8" ht="15.75" customHeight="1" x14ac:dyDescent="0.25">
      <c r="B31" s="19" t="s">
        <v>105</v>
      </c>
      <c r="C31" s="101">
        <v>7.1104772999999982E-2</v>
      </c>
    </row>
    <row r="32" spans="1:8" ht="15.75" customHeight="1" x14ac:dyDescent="0.25">
      <c r="B32" s="19" t="s">
        <v>106</v>
      </c>
      <c r="C32" s="101">
        <v>0.14682545</v>
      </c>
    </row>
    <row r="33" spans="2:3" ht="15.75" customHeight="1" x14ac:dyDescent="0.25">
      <c r="B33" s="19" t="s">
        <v>107</v>
      </c>
      <c r="C33" s="101">
        <v>0.122179683</v>
      </c>
    </row>
    <row r="34" spans="2:3" ht="15.75" customHeight="1" x14ac:dyDescent="0.25">
      <c r="B34" s="19" t="s">
        <v>108</v>
      </c>
      <c r="C34" s="101">
        <v>0.17257504600000001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+XgZ8YiqvshQCW3lar++eWUcso2dGwLje3gyuUw7PqqDt8wtUelr+ML/TEXVnCNerQApK+G0LRUwbzPdLVjxeg==" saltValue="v+g5Xail1uaax2jrXVI1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114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115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119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10UEcJhbJUlKZmgMXn0kSs6G6Gt1a5v70yLE0hVEplXcgQ+hYdCxfkcci6Teo1gOrpxjD6IuLLva1rnVAydCQ==" saltValue="Tw1clc8m4QcStlIBQgcZ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130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131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SDtSpBS6hxTwZgbucLQChNoafeBCfIXR2asiVkyH9jF3JF4Wamfzjvn2UKdrIDcd6fMgwlA0YT1FAsUxtCNNzw==" saltValue="GvLzI7HxKCSIi2Y75dbjQ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R1bf/i+6gKFH2yYd27OyNfULxvIrzeDG5naswr85r8IVItxLp6We8j3AdKxJ0vI2JELPG6JaaC2zuhgHhYc3w==" saltValue="TYaKgP1+lSXxYUN419AS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UAuyTFXJy2043ldmwGqkIaWeNQ4N1Lhswu+gr5KYVRFEO6hYT5N5qZ5Hvndhp8rwY9sFbhTzJGUXpIOjNBXCYQ==" saltValue="HNyp81gisrS9af4myfQn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z2ItXW6cRRXY0QBub0lGoawj2k74eI41LVoapDF0tGxCE4ezABFl+b2bo+213qILkOep21p8AYZYAGMs3gCyvA==" saltValue="zAvMWkwfPGOEETs/gbaF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ZyVYECQwrCtZsaNLvBs56AjsDVcRh8CXWOllobXJBbQj8lF3OKsk5/N7q1kvX28y8QaMU2kicp47dy+4qPhDw==" saltValue="QDYEIjgRmHWF1+wm98S3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2024-03-18T02:01:06Z</dcterms:modified>
</cp:coreProperties>
</file>