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9340" yWindow="-4680" windowWidth="27680" windowHeight="18100" tabRatio="500" firstSheet="20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13" i="32"/>
  <c r="E4" i="32"/>
  <c r="E10" i="32"/>
  <c r="D4" i="32"/>
  <c r="D7" i="32"/>
  <c r="E2" i="34"/>
  <c r="E3" i="34"/>
  <c r="E4" i="34"/>
  <c r="E5" i="34"/>
  <c r="E6" i="34"/>
  <c r="E7" i="34"/>
  <c r="E8" i="34"/>
  <c r="E9" i="34"/>
  <c r="E10" i="34"/>
  <c r="D36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0" i="32"/>
  <c r="H27" i="32"/>
  <c r="H24" i="32"/>
  <c r="H21" i="32"/>
  <c r="D21" i="32"/>
  <c r="H16" i="32"/>
  <c r="G16" i="32"/>
  <c r="H13" i="32"/>
  <c r="H10" i="32"/>
  <c r="H7" i="32"/>
  <c r="H4" i="32"/>
  <c r="G4" i="32"/>
  <c r="C6" i="35"/>
  <c r="C5" i="35"/>
  <c r="C4" i="35"/>
  <c r="C3" i="35"/>
  <c r="C2" i="35"/>
  <c r="D11" i="22"/>
  <c r="C11" i="22"/>
  <c r="D9" i="22"/>
  <c r="C9" i="22"/>
  <c r="F40" i="21"/>
  <c r="G40" i="21"/>
  <c r="H40" i="21"/>
  <c r="I40" i="21"/>
  <c r="F41" i="21"/>
  <c r="G41" i="21"/>
  <c r="H41" i="21"/>
  <c r="I41" i="21"/>
  <c r="F42" i="21"/>
  <c r="G42" i="21"/>
  <c r="H42" i="21"/>
  <c r="I42" i="21"/>
  <c r="E42" i="21"/>
  <c r="E41" i="21"/>
  <c r="E40" i="21"/>
  <c r="D33" i="20"/>
  <c r="B6" i="7"/>
  <c r="C6" i="7"/>
  <c r="D6" i="7"/>
  <c r="E6" i="7"/>
  <c r="F6" i="7"/>
  <c r="D35" i="20"/>
  <c r="B5" i="7"/>
  <c r="C5" i="7"/>
  <c r="D5" i="7"/>
  <c r="E5" i="7"/>
  <c r="F5" i="7"/>
  <c r="D34" i="20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9" i="21"/>
  <c r="H39" i="21"/>
  <c r="G39" i="21"/>
  <c r="F39" i="21"/>
  <c r="E39" i="21"/>
  <c r="C39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2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2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<sst xmlns="http://schemas.openxmlformats.org/spreadsheetml/2006/main" count="804" uniqueCount="256">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</sst>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0" fillId="0" borderId="0" xfId="0" applyFont="1" applyFill="1" applyBorder="1" applyAlignment="1"/>
    <xf numFmtId="0" fontId="14" fillId="0" borderId="0" xfId="0" applyFont="1" applyAlignment="1">
      <alignment horizontal="center" vertical="center"/>
    </xf>
  </cellXfs>
  <cellStyles count="73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110</v>
      </c>
      <c r="B1" s="10" t="s">
        <v>61</v>
      </c>
      <c r="C1" s="10" t="s">
        <v>111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131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213</v>
      </c>
      <c r="C9" s="85">
        <v>0.5</v>
      </c>
    </row>
    <row r="10" spans="1:3" ht="15.75" customHeight="1">
      <c r="B10" s="4" t="s">
        <v>214</v>
      </c>
      <c r="C10" s="85">
        <v>0.3</v>
      </c>
    </row>
    <row r="11" spans="1:3" ht="15.75" customHeight="1">
      <c r="B11" s="4" t="s">
        <v>215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137</v>
      </c>
      <c r="B14" t="s">
        <v>77</v>
      </c>
      <c r="C14" s="19">
        <v>176</v>
      </c>
    </row>
    <row r="15" spans="1:3" ht="15.75" customHeight="1">
      <c r="B15" t="s">
        <v>132</v>
      </c>
      <c r="C15" s="19">
        <v>0.13</v>
      </c>
    </row>
    <row r="16" spans="1:3" ht="15.75" customHeight="1">
      <c r="B16" t="s">
        <v>133</v>
      </c>
      <c r="C16" s="19">
        <v>25.36</v>
      </c>
    </row>
    <row r="17" spans="1:3" ht="15.75" customHeight="1">
      <c r="B17" t="s">
        <v>134</v>
      </c>
      <c r="C17" s="19">
        <v>25.4</v>
      </c>
    </row>
    <row r="18" spans="1:3" ht="15.75" customHeight="1">
      <c r="B18" t="s">
        <v>135</v>
      </c>
      <c r="C18" s="19">
        <v>34.68</v>
      </c>
    </row>
    <row r="19" spans="1:3" ht="15.75" customHeight="1">
      <c r="B19" t="s">
        <v>136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102</v>
      </c>
      <c r="C23" s="44">
        <v>0.8</v>
      </c>
    </row>
    <row r="24" spans="1:3" ht="15.75" customHeight="1">
      <c r="B24" s="33" t="s">
        <v>103</v>
      </c>
      <c r="C24" s="44">
        <v>0.12</v>
      </c>
    </row>
    <row r="25" spans="1:3" ht="15.75" customHeight="1">
      <c r="B25" s="33" t="s">
        <v>104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130</v>
      </c>
      <c r="B29" s="51" t="s">
        <v>81</v>
      </c>
      <c r="C29" s="52">
        <v>8634000</v>
      </c>
    </row>
    <row r="30" spans="1:3" ht="15" customHeight="1">
      <c r="B30" s="51" t="s">
        <v>124</v>
      </c>
      <c r="C30" s="52">
        <v>13550000</v>
      </c>
    </row>
    <row r="31" spans="1:3" ht="15.75" customHeight="1">
      <c r="B31" s="51" t="s">
        <v>125</v>
      </c>
      <c r="C31" s="52">
        <v>12394000</v>
      </c>
    </row>
    <row r="32" spans="1:3" ht="15.75" customHeight="1">
      <c r="B32" s="51" t="s">
        <v>126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121</v>
      </c>
      <c r="B35" s="42" t="s">
        <v>81</v>
      </c>
      <c r="C35" s="43">
        <v>0.29978973218277538</v>
      </c>
    </row>
    <row r="36" spans="1:3" ht="15.75" customHeight="1">
      <c r="B36" s="50" t="s">
        <v>124</v>
      </c>
      <c r="C36" s="43">
        <v>0.52556568434139284</v>
      </c>
    </row>
    <row r="37" spans="1:3" ht="15.75" customHeight="1">
      <c r="B37" s="50" t="s">
        <v>125</v>
      </c>
      <c r="C37" s="43">
        <v>0.16210210664201097</v>
      </c>
    </row>
    <row r="38" spans="1:3" ht="15.75" customHeight="1">
      <c r="B38" s="50" t="s">
        <v>126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opLeftCell="A2"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117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216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138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123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116</v>
      </c>
      <c r="B11" s="4" t="s">
        <v>172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157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168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118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183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184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E33" sqref="E3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192</v>
      </c>
      <c r="B1" s="10" t="s">
        <v>195</v>
      </c>
      <c r="C1" s="10" t="s">
        <v>191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193</v>
      </c>
      <c r="B2" s="128" t="s">
        <v>80</v>
      </c>
      <c r="C2" t="s">
        <v>189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8"/>
      <c r="C3" t="s">
        <v>190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8"/>
      <c r="C4" t="s">
        <v>200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8" t="s">
        <v>6</v>
      </c>
      <c r="C5" t="s">
        <v>189</v>
      </c>
      <c r="D5" s="73">
        <v>2.0299999999999998</v>
      </c>
      <c r="E5" s="73">
        <v>1</v>
      </c>
      <c r="F5" s="73">
        <v>1</v>
      </c>
      <c r="G5" s="73">
        <v>1</v>
      </c>
      <c r="H5" s="75">
        <v>1</v>
      </c>
    </row>
    <row r="6" spans="1:10">
      <c r="B6" s="128"/>
      <c r="C6" t="s">
        <v>190</v>
      </c>
      <c r="D6" s="73">
        <v>2.17</v>
      </c>
      <c r="E6" s="73">
        <v>1</v>
      </c>
      <c r="F6" s="73">
        <v>1</v>
      </c>
      <c r="G6" s="73">
        <v>1</v>
      </c>
      <c r="H6" s="75">
        <v>1</v>
      </c>
    </row>
    <row r="7" spans="1:10">
      <c r="B7" s="128"/>
      <c r="C7" t="s">
        <v>200</v>
      </c>
      <c r="D7" s="73">
        <f>D17^(1/2)</f>
        <v>1.0246950765959599</v>
      </c>
      <c r="E7" s="73">
        <v>1</v>
      </c>
      <c r="F7" s="73">
        <v>1</v>
      </c>
      <c r="G7" s="73">
        <v>1</v>
      </c>
      <c r="H7" s="73">
        <f t="shared" ref="H7" si="1">H17^(1/5)</f>
        <v>1</v>
      </c>
    </row>
    <row r="8" spans="1:10">
      <c r="B8" s="128" t="s">
        <v>7</v>
      </c>
      <c r="C8" t="s">
        <v>189</v>
      </c>
      <c r="D8" s="73">
        <v>1</v>
      </c>
      <c r="E8" s="73">
        <v>1.5</v>
      </c>
      <c r="F8" s="73">
        <v>1</v>
      </c>
      <c r="G8" s="73">
        <v>1</v>
      </c>
      <c r="H8" s="75">
        <v>1</v>
      </c>
    </row>
    <row r="9" spans="1:10">
      <c r="B9" s="128"/>
      <c r="C9" t="s">
        <v>190</v>
      </c>
      <c r="D9" s="73">
        <v>1</v>
      </c>
      <c r="E9" s="73">
        <v>1.5</v>
      </c>
      <c r="F9" s="73">
        <v>1</v>
      </c>
      <c r="G9" s="73">
        <v>1</v>
      </c>
      <c r="H9" s="75">
        <v>1</v>
      </c>
    </row>
    <row r="10" spans="1:10">
      <c r="B10" s="128"/>
      <c r="C10" t="s">
        <v>200</v>
      </c>
      <c r="D10" s="73">
        <v>1</v>
      </c>
      <c r="E10" s="73">
        <f>E17^(1/3)</f>
        <v>1.0163963568148535</v>
      </c>
      <c r="F10" s="73">
        <v>1</v>
      </c>
      <c r="G10" s="73">
        <v>1</v>
      </c>
      <c r="H10" s="73">
        <f t="shared" ref="H10" si="2">H17^(1/5)</f>
        <v>1</v>
      </c>
    </row>
    <row r="11" spans="1:10">
      <c r="B11" s="128" t="s">
        <v>8</v>
      </c>
      <c r="C11" t="s">
        <v>189</v>
      </c>
      <c r="D11" s="73">
        <v>1</v>
      </c>
      <c r="E11" s="73">
        <v>1</v>
      </c>
      <c r="F11" s="73">
        <v>1.1499999999999999</v>
      </c>
      <c r="G11" s="73">
        <v>1</v>
      </c>
      <c r="H11" s="75">
        <v>1</v>
      </c>
    </row>
    <row r="12" spans="1:10">
      <c r="B12" s="128"/>
      <c r="C12" t="s">
        <v>190</v>
      </c>
      <c r="D12" s="73">
        <v>1</v>
      </c>
      <c r="E12" s="73">
        <v>1</v>
      </c>
      <c r="F12" s="73">
        <v>1.1499999999999999</v>
      </c>
      <c r="G12" s="73">
        <v>1</v>
      </c>
      <c r="H12" s="75">
        <v>1</v>
      </c>
    </row>
    <row r="13" spans="1:10">
      <c r="B13" s="128"/>
      <c r="C13" t="s">
        <v>200</v>
      </c>
      <c r="D13" s="73">
        <v>1</v>
      </c>
      <c r="E13" s="73">
        <v>1</v>
      </c>
      <c r="F13" s="73">
        <f>F17^(1/4)</f>
        <v>1.0122722344290394</v>
      </c>
      <c r="G13" s="73">
        <v>1</v>
      </c>
      <c r="H13" s="73">
        <f t="shared" ref="H13" si="3">H17^(1/5)</f>
        <v>1</v>
      </c>
    </row>
    <row r="14" spans="1:10">
      <c r="B14" s="128" t="s">
        <v>9</v>
      </c>
      <c r="C14" t="s">
        <v>189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8"/>
      <c r="C15" t="s">
        <v>190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8"/>
      <c r="C16" t="s">
        <v>200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108</v>
      </c>
      <c r="C17" t="s">
        <v>200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194</v>
      </c>
      <c r="B19" s="128" t="s">
        <v>80</v>
      </c>
      <c r="C19" t="s">
        <v>189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</row>
    <row r="20" spans="1:8">
      <c r="B20" s="128"/>
      <c r="C20" t="s">
        <v>190</v>
      </c>
      <c r="D20" s="73">
        <v>1</v>
      </c>
      <c r="E20" s="73">
        <v>1</v>
      </c>
      <c r="F20" s="73">
        <v>1</v>
      </c>
      <c r="G20" s="73">
        <v>1</v>
      </c>
      <c r="H20" s="73">
        <v>1</v>
      </c>
    </row>
    <row r="21" spans="1:8">
      <c r="B21" s="128"/>
      <c r="C21" t="s">
        <v>200</v>
      </c>
      <c r="D21" s="73">
        <f>D34^(1/5)</f>
        <v>1.0098057976734853</v>
      </c>
      <c r="E21" s="73">
        <v>1</v>
      </c>
      <c r="F21" s="73">
        <v>1</v>
      </c>
      <c r="G21" s="73">
        <v>1</v>
      </c>
      <c r="H21" s="73">
        <f t="shared" ref="H21" si="5">H34^(1/5)</f>
        <v>1</v>
      </c>
    </row>
    <row r="22" spans="1:8">
      <c r="B22" s="128" t="s">
        <v>6</v>
      </c>
      <c r="C22" t="s">
        <v>189</v>
      </c>
      <c r="D22" s="73">
        <v>1</v>
      </c>
      <c r="E22" s="73">
        <v>1</v>
      </c>
      <c r="F22" s="73">
        <v>1</v>
      </c>
      <c r="G22" s="73">
        <v>1</v>
      </c>
      <c r="H22" s="73">
        <v>1</v>
      </c>
    </row>
    <row r="23" spans="1:8">
      <c r="B23" s="128"/>
      <c r="C23" t="s">
        <v>190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</row>
    <row r="24" spans="1:8">
      <c r="B24" s="128"/>
      <c r="C24" t="s">
        <v>200</v>
      </c>
      <c r="D24" s="73">
        <v>1</v>
      </c>
      <c r="E24" s="73">
        <v>1</v>
      </c>
      <c r="F24" s="73">
        <v>1</v>
      </c>
      <c r="G24" s="73">
        <v>1</v>
      </c>
      <c r="H24" s="73">
        <f t="shared" ref="H24" si="6">H34^(1/5)</f>
        <v>1</v>
      </c>
    </row>
    <row r="25" spans="1:8">
      <c r="B25" s="128" t="s">
        <v>7</v>
      </c>
      <c r="C25" t="s">
        <v>189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1:8">
      <c r="B26" s="128"/>
      <c r="C26" t="s">
        <v>190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  <row r="27" spans="1:8">
      <c r="B27" s="128"/>
      <c r="C27" t="s">
        <v>200</v>
      </c>
      <c r="D27" s="73">
        <v>1</v>
      </c>
      <c r="E27" s="73">
        <v>1</v>
      </c>
      <c r="F27" s="73">
        <v>1</v>
      </c>
      <c r="G27" s="73">
        <v>1</v>
      </c>
      <c r="H27" s="73">
        <f t="shared" ref="H27" si="7">H34^(1/5)</f>
        <v>1</v>
      </c>
    </row>
    <row r="28" spans="1:8">
      <c r="B28" s="128" t="s">
        <v>8</v>
      </c>
      <c r="C28" t="s">
        <v>189</v>
      </c>
      <c r="D28" s="73">
        <v>1</v>
      </c>
      <c r="E28" s="73">
        <v>1</v>
      </c>
      <c r="F28" s="73">
        <v>2</v>
      </c>
      <c r="G28" s="73">
        <v>1</v>
      </c>
      <c r="H28" s="73">
        <v>1</v>
      </c>
    </row>
    <row r="29" spans="1:8">
      <c r="B29" s="128"/>
      <c r="C29" t="s">
        <v>190</v>
      </c>
      <c r="D29" s="73">
        <v>1</v>
      </c>
      <c r="E29" s="73">
        <v>1</v>
      </c>
      <c r="F29" s="73">
        <v>1.9</v>
      </c>
      <c r="G29" s="73">
        <v>1</v>
      </c>
      <c r="H29" s="73">
        <v>1</v>
      </c>
    </row>
    <row r="30" spans="1:8">
      <c r="B30" s="128"/>
      <c r="C30" t="s">
        <v>200</v>
      </c>
      <c r="D30" s="73">
        <v>1</v>
      </c>
      <c r="E30" s="73">
        <v>1</v>
      </c>
      <c r="F30" s="73">
        <v>1</v>
      </c>
      <c r="G30" s="73">
        <v>1</v>
      </c>
      <c r="H30" s="73">
        <f t="shared" ref="H30" si="8">H34^(1/5)</f>
        <v>1</v>
      </c>
    </row>
    <row r="31" spans="1:8">
      <c r="B31" s="128" t="s">
        <v>9</v>
      </c>
      <c r="C31" t="s">
        <v>189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8"/>
      <c r="C32" t="s">
        <v>190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8"/>
      <c r="C33" t="s">
        <v>200</v>
      </c>
      <c r="D33" s="73">
        <v>1</v>
      </c>
      <c r="E33" s="73">
        <v>1</v>
      </c>
      <c r="F33" s="73">
        <v>1</v>
      </c>
      <c r="G33" s="73">
        <v>1</v>
      </c>
      <c r="H33" s="73">
        <v>1</v>
      </c>
    </row>
    <row r="34" spans="1:8">
      <c r="B34" s="79" t="s">
        <v>108</v>
      </c>
      <c r="C34" t="s">
        <v>200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223</v>
      </c>
      <c r="B36" s="128" t="s">
        <v>80</v>
      </c>
      <c r="C36" t="s">
        <v>189</v>
      </c>
      <c r="D36" s="73">
        <v>1</v>
      </c>
      <c r="E36" s="73">
        <v>1</v>
      </c>
      <c r="F36" s="73">
        <v>1</v>
      </c>
      <c r="G36" s="73">
        <v>1</v>
      </c>
      <c r="H36" s="73">
        <v>1</v>
      </c>
    </row>
    <row r="37" spans="1:8">
      <c r="B37" s="128"/>
      <c r="C37" t="s">
        <v>190</v>
      </c>
      <c r="D37" s="73">
        <v>1</v>
      </c>
      <c r="E37" s="73">
        <v>1</v>
      </c>
      <c r="F37" s="73">
        <v>1</v>
      </c>
      <c r="G37" s="73">
        <v>1</v>
      </c>
      <c r="H37" s="73">
        <v>1</v>
      </c>
    </row>
    <row r="38" spans="1:8">
      <c r="B38" s="128"/>
      <c r="C38" t="s">
        <v>200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</row>
    <row r="39" spans="1:8">
      <c r="B39" s="128" t="s">
        <v>6</v>
      </c>
      <c r="C39" t="s">
        <v>189</v>
      </c>
      <c r="D39" s="73">
        <v>1</v>
      </c>
      <c r="E39" s="73">
        <v>1</v>
      </c>
      <c r="F39" s="73">
        <v>1</v>
      </c>
      <c r="G39" s="73">
        <v>1</v>
      </c>
      <c r="H39" s="73">
        <v>1</v>
      </c>
    </row>
    <row r="40" spans="1:8">
      <c r="B40" s="128"/>
      <c r="C40" t="s">
        <v>190</v>
      </c>
      <c r="D40" s="73">
        <v>1</v>
      </c>
      <c r="E40" s="73">
        <v>1</v>
      </c>
      <c r="F40" s="73">
        <v>1</v>
      </c>
      <c r="G40" s="73">
        <v>1</v>
      </c>
      <c r="H40" s="73">
        <v>1</v>
      </c>
    </row>
    <row r="41" spans="1:8">
      <c r="B41" s="128"/>
      <c r="C41" t="s">
        <v>200</v>
      </c>
      <c r="D41" s="73">
        <v>1</v>
      </c>
      <c r="E41" s="73">
        <v>1</v>
      </c>
      <c r="F41" s="73">
        <v>1</v>
      </c>
      <c r="G41" s="73">
        <v>1</v>
      </c>
      <c r="H41" s="73">
        <v>1</v>
      </c>
    </row>
    <row r="42" spans="1:8">
      <c r="B42" s="128" t="s">
        <v>7</v>
      </c>
      <c r="C42" t="s">
        <v>189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</row>
    <row r="43" spans="1:8">
      <c r="B43" s="128"/>
      <c r="C43" t="s">
        <v>190</v>
      </c>
      <c r="D43" s="73">
        <v>1</v>
      </c>
      <c r="E43" s="73">
        <v>1</v>
      </c>
      <c r="F43" s="73">
        <v>1</v>
      </c>
      <c r="G43" s="73">
        <v>1</v>
      </c>
      <c r="H43" s="73">
        <v>1</v>
      </c>
    </row>
    <row r="44" spans="1:8">
      <c r="B44" s="128"/>
      <c r="C44" t="s">
        <v>200</v>
      </c>
      <c r="D44" s="73">
        <v>1</v>
      </c>
      <c r="E44" s="73">
        <v>1</v>
      </c>
      <c r="F44" s="73">
        <v>1</v>
      </c>
      <c r="G44" s="73">
        <v>1</v>
      </c>
      <c r="H44" s="73">
        <v>1</v>
      </c>
    </row>
    <row r="45" spans="1:8">
      <c r="B45" s="128" t="s">
        <v>8</v>
      </c>
      <c r="C45" t="s">
        <v>189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8"/>
      <c r="C46" t="s">
        <v>190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8"/>
      <c r="C47" t="s">
        <v>200</v>
      </c>
      <c r="D47" s="73">
        <v>1</v>
      </c>
      <c r="E47" s="73">
        <v>1</v>
      </c>
      <c r="F47" s="73">
        <v>1</v>
      </c>
      <c r="G47" s="73">
        <v>1</v>
      </c>
      <c r="H47" s="73">
        <v>1</v>
      </c>
    </row>
    <row r="48" spans="1:8">
      <c r="B48" s="128" t="s">
        <v>9</v>
      </c>
      <c r="C48" t="s">
        <v>189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8"/>
      <c r="C49" t="s">
        <v>190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8"/>
      <c r="C50" t="s">
        <v>200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108</v>
      </c>
      <c r="C51" t="s">
        <v>200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196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92" t="s">
        <v>197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 t="s">
        <v>201</v>
      </c>
      <c r="E3" s="97"/>
    </row>
    <row r="4" spans="1:5">
      <c r="A4" s="95"/>
      <c r="B4" s="96" t="s">
        <v>7</v>
      </c>
      <c r="C4" s="96"/>
      <c r="D4" s="96" t="s">
        <v>201</v>
      </c>
      <c r="E4" s="97"/>
    </row>
    <row r="5" spans="1:5">
      <c r="A5" s="95"/>
      <c r="B5" s="96" t="s">
        <v>8</v>
      </c>
      <c r="C5" s="96"/>
      <c r="D5" s="96" t="s">
        <v>201</v>
      </c>
      <c r="E5" s="97"/>
    </row>
    <row r="6" spans="1:5">
      <c r="A6" s="95"/>
      <c r="B6" s="96" t="s">
        <v>9</v>
      </c>
      <c r="C6" s="96"/>
      <c r="D6" s="127" t="s">
        <v>201</v>
      </c>
      <c r="E6" s="97"/>
    </row>
    <row r="7" spans="1:5">
      <c r="A7" s="98"/>
      <c r="B7" s="99" t="s">
        <v>108</v>
      </c>
      <c r="C7" s="100"/>
      <c r="D7" s="100"/>
      <c r="E7" s="101"/>
    </row>
    <row r="9" spans="1:5">
      <c r="A9" s="92" t="s">
        <v>198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/>
      <c r="D13" s="96"/>
      <c r="E13" s="97"/>
    </row>
    <row r="14" spans="1:5">
      <c r="A14" s="98"/>
      <c r="B14" s="99" t="s">
        <v>108</v>
      </c>
      <c r="C14" s="100"/>
      <c r="D14" s="100"/>
      <c r="E14" s="101"/>
    </row>
    <row r="16" spans="1:5">
      <c r="A16" s="92" t="s">
        <v>199</v>
      </c>
      <c r="B16" s="93" t="s">
        <v>80</v>
      </c>
      <c r="C16" s="93"/>
      <c r="D16" s="93"/>
      <c r="E16" s="94"/>
    </row>
    <row r="17" spans="1:5">
      <c r="A17" s="95"/>
      <c r="B17" s="96" t="s">
        <v>6</v>
      </c>
      <c r="C17" s="96"/>
      <c r="D17" s="96"/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108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217</v>
      </c>
      <c r="B1" s="10" t="s">
        <v>195</v>
      </c>
      <c r="C1" s="10" t="s">
        <v>189</v>
      </c>
      <c r="D1" s="10" t="s">
        <v>190</v>
      </c>
      <c r="E1" s="10" t="s">
        <v>200</v>
      </c>
    </row>
    <row r="2" spans="1:5">
      <c r="A2" s="10" t="s">
        <v>218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219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workbookViewId="0">
      <selection activeCell="G9" sqref="G9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89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172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157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v>0</v>
      </c>
      <c r="H7" s="3">
        <v>0</v>
      </c>
      <c r="I7" s="3">
        <v>0</v>
      </c>
    </row>
    <row r="8" spans="1:10" ht="15.75" customHeight="1">
      <c r="B8" s="4" t="s">
        <v>168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169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175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185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186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167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89</v>
      </c>
      <c r="B22" t="s">
        <v>150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105</v>
      </c>
      <c r="C38" s="3">
        <v>0</v>
      </c>
      <c r="D38" s="3">
        <v>0</v>
      </c>
      <c r="E38" s="35">
        <v>1</v>
      </c>
      <c r="F38" s="35">
        <v>1</v>
      </c>
      <c r="G38" s="35">
        <v>1</v>
      </c>
      <c r="H38" s="35">
        <v>1</v>
      </c>
      <c r="I38" s="35">
        <v>1</v>
      </c>
    </row>
    <row r="39" spans="1:9" ht="15.75" customHeight="1">
      <c r="B39" s="4" t="s">
        <v>86</v>
      </c>
      <c r="C39" s="35">
        <f>'Baseline year demographics'!$C$8</f>
        <v>0.1</v>
      </c>
      <c r="D39" s="35">
        <f>'Baseline year demographics'!$C$8</f>
        <v>0.1</v>
      </c>
      <c r="E39" s="35">
        <f>'Baseline year demographics'!$C$8</f>
        <v>0.1</v>
      </c>
      <c r="F39" s="35">
        <f>'Baseline year demographics'!$C$8</f>
        <v>0.1</v>
      </c>
      <c r="G39" s="35">
        <f>'Baseline year demographics'!$C$8</f>
        <v>0.1</v>
      </c>
      <c r="H39" s="35">
        <f>'Baseline year demographics'!$C$8</f>
        <v>0.1</v>
      </c>
      <c r="I39" s="35">
        <f>'Baseline year demographics'!$C$8</f>
        <v>0.1</v>
      </c>
    </row>
    <row r="40" spans="1:9" ht="15.75" customHeight="1">
      <c r="B40" s="12" t="s">
        <v>176</v>
      </c>
      <c r="C40" s="3">
        <v>0</v>
      </c>
      <c r="D40" s="3">
        <v>0</v>
      </c>
      <c r="E40" s="71">
        <f>'Baseline year demographics'!$C$24</f>
        <v>0.12</v>
      </c>
      <c r="F40" s="71">
        <f>'Baseline year demographics'!$C$24</f>
        <v>0.12</v>
      </c>
      <c r="G40" s="71">
        <f>'Baseline year demographics'!$C$24</f>
        <v>0.12</v>
      </c>
      <c r="H40" s="71">
        <f>'Baseline year demographics'!$C$24</f>
        <v>0.12</v>
      </c>
      <c r="I40" s="71">
        <f>'Baseline year demographics'!$C$24</f>
        <v>0.12</v>
      </c>
    </row>
    <row r="41" spans="1:9" ht="15.75" customHeight="1">
      <c r="B41" s="12" t="s">
        <v>177</v>
      </c>
      <c r="C41" s="3">
        <v>0</v>
      </c>
      <c r="D41" s="3">
        <v>0</v>
      </c>
      <c r="E41" s="69">
        <f>'Baseline year demographics'!$C$25</f>
        <v>0.05</v>
      </c>
      <c r="F41" s="69">
        <f>'Baseline year demographics'!$C$25</f>
        <v>0.05</v>
      </c>
      <c r="G41" s="69">
        <f>'Baseline year demographics'!$C$25</f>
        <v>0.05</v>
      </c>
      <c r="H41" s="69">
        <f>'Baseline year demographics'!$C$25</f>
        <v>0.05</v>
      </c>
      <c r="I41" s="69">
        <f>'Baseline year demographics'!$C$25</f>
        <v>0.05</v>
      </c>
    </row>
    <row r="42" spans="1:9" ht="15.75" customHeight="1">
      <c r="B42" s="12" t="s">
        <v>178</v>
      </c>
      <c r="C42" s="3">
        <v>0</v>
      </c>
      <c r="D42" s="3">
        <v>0</v>
      </c>
      <c r="E42" s="69">
        <f>'Baseline year demographics'!$C$23</f>
        <v>0.8</v>
      </c>
      <c r="F42" s="69">
        <f>'Baseline year demographics'!$C$23</f>
        <v>0.8</v>
      </c>
      <c r="G42" s="69">
        <f>'Baseline year demographics'!$C$23</f>
        <v>0.8</v>
      </c>
      <c r="H42" s="69">
        <f>'Baseline year demographics'!$C$23</f>
        <v>0.8</v>
      </c>
      <c r="I42" s="69">
        <f>'Baseline year demographics'!$C$23</f>
        <v>0.8</v>
      </c>
    </row>
    <row r="43" spans="1:9" ht="15.75" customHeight="1">
      <c r="A43" s="10" t="s">
        <v>87</v>
      </c>
      <c r="B43" t="s">
        <v>245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5.75" customHeight="1">
      <c r="B44" t="s">
        <v>246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</row>
    <row r="45" spans="1:9" ht="15.75" customHeight="1">
      <c r="B45" t="s">
        <v>247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</row>
    <row r="46" spans="1:9" ht="15.75" customHeight="1"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2:9" ht="15.75" customHeight="1">
      <c r="B49" t="s">
        <v>255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</row>
    <row r="50" spans="2:9" ht="15.75" customHeight="1">
      <c r="B50" s="4" t="s">
        <v>252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</row>
    <row r="51" spans="2:9" ht="15.75" customHeight="1">
      <c r="B51" s="4" t="s">
        <v>253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</row>
    <row r="52" spans="2:9" ht="15.75" customHeight="1">
      <c r="B52" s="4" t="s">
        <v>254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167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147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251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38" sqref="B38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139</v>
      </c>
      <c r="I1" s="10" t="s">
        <v>140</v>
      </c>
      <c r="J1" s="10" t="s">
        <v>141</v>
      </c>
      <c r="K1" s="10" t="s">
        <v>142</v>
      </c>
      <c r="L1" s="10" t="s">
        <v>143</v>
      </c>
      <c r="M1" s="10" t="s">
        <v>144</v>
      </c>
      <c r="N1" s="10" t="s">
        <v>145</v>
      </c>
      <c r="O1" s="10" t="s">
        <v>146</v>
      </c>
    </row>
    <row r="2" spans="1:15">
      <c r="A2" s="10" t="s">
        <v>148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171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147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160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161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162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163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164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165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166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168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169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149</v>
      </c>
      <c r="B27" s="4" t="s">
        <v>105</v>
      </c>
      <c r="C27">
        <v>1</v>
      </c>
      <c r="D27">
        <v>1</v>
      </c>
      <c r="E27" s="57">
        <v>0.9</v>
      </c>
      <c r="F27" s="57">
        <v>0.9</v>
      </c>
      <c r="G27" s="57">
        <v>0.9</v>
      </c>
      <c r="H27" s="57">
        <v>0.9</v>
      </c>
      <c r="I27" s="57">
        <v>0.9</v>
      </c>
      <c r="J27" s="57">
        <v>0.9</v>
      </c>
      <c r="K27" s="57">
        <v>0.9</v>
      </c>
      <c r="L27" s="57">
        <v>0.9</v>
      </c>
      <c r="M27" s="57">
        <v>0.9</v>
      </c>
      <c r="N27" s="57">
        <v>0.9</v>
      </c>
      <c r="O27" s="57">
        <v>0.9</v>
      </c>
    </row>
    <row r="28" spans="1:15">
      <c r="B28" s="61" t="s">
        <v>176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61" t="s">
        <v>177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61" t="s">
        <v>178</v>
      </c>
      <c r="C30">
        <v>1</v>
      </c>
      <c r="D30">
        <v>1</v>
      </c>
      <c r="E30" s="56">
        <v>0.97599999999999998</v>
      </c>
      <c r="F30" s="56">
        <v>0.97599999999999998</v>
      </c>
      <c r="G30" s="56">
        <v>0.97599999999999998</v>
      </c>
      <c r="H30" s="56">
        <v>0.97599999999999998</v>
      </c>
      <c r="I30" s="56">
        <v>0.97599999999999998</v>
      </c>
      <c r="J30" s="56">
        <v>0.97599999999999998</v>
      </c>
      <c r="K30" s="56">
        <v>0.97599999999999998</v>
      </c>
      <c r="L30" s="56">
        <v>0.97599999999999998</v>
      </c>
      <c r="M30" s="56">
        <v>0.97599999999999998</v>
      </c>
      <c r="N30" s="56">
        <v>0.97599999999999998</v>
      </c>
      <c r="O30" s="56">
        <v>0.97599999999999998</v>
      </c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187</v>
      </c>
      <c r="B2" s="60" t="s">
        <v>186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188</v>
      </c>
      <c r="B4" s="61" t="s">
        <v>185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252</v>
      </c>
      <c r="B2" t="s">
        <v>96</v>
      </c>
      <c r="C2" s="4" t="s">
        <v>120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253</v>
      </c>
      <c r="B4" t="s">
        <v>96</v>
      </c>
      <c r="C4" s="4" t="s">
        <v>120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254</v>
      </c>
      <c r="B6" t="s">
        <v>96</v>
      </c>
      <c r="C6" s="4" t="s">
        <v>120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158</v>
      </c>
      <c r="E1" s="10" t="s">
        <v>127</v>
      </c>
      <c r="F1" s="10" t="s">
        <v>128</v>
      </c>
      <c r="G1" s="10" t="s">
        <v>129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131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abSelected="1" workbookViewId="0">
      <selection activeCell="D48" sqref="D48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120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159</v>
      </c>
      <c r="C5" s="61" t="s">
        <v>120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157</v>
      </c>
      <c r="B6" s="4" t="s">
        <v>180</v>
      </c>
      <c r="C6" s="4" t="s">
        <v>120</v>
      </c>
      <c r="D6" s="61">
        <v>0</v>
      </c>
      <c r="E6" s="61">
        <v>0</v>
      </c>
      <c r="F6" s="61">
        <v>0.36</v>
      </c>
      <c r="G6" s="61">
        <v>0.36</v>
      </c>
      <c r="H6" s="62">
        <v>0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</v>
      </c>
    </row>
    <row r="8" spans="1:8">
      <c r="B8" t="s">
        <v>179</v>
      </c>
      <c r="C8" s="4" t="s">
        <v>120</v>
      </c>
      <c r="D8" s="61">
        <v>0</v>
      </c>
      <c r="E8" s="61">
        <v>0</v>
      </c>
      <c r="F8" s="61">
        <v>0.36</v>
      </c>
      <c r="G8" s="61">
        <v>0.36</v>
      </c>
      <c r="H8" s="62">
        <v>0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</v>
      </c>
    </row>
    <row r="10" spans="1:8">
      <c r="A10" s="4" t="s">
        <v>83</v>
      </c>
      <c r="B10" s="4" t="s">
        <v>180</v>
      </c>
      <c r="C10" s="4" t="s">
        <v>120</v>
      </c>
      <c r="D10" s="61">
        <v>0</v>
      </c>
      <c r="E10" s="61">
        <v>0</v>
      </c>
      <c r="F10" s="61">
        <v>0.32</v>
      </c>
      <c r="G10" s="62">
        <v>0.32</v>
      </c>
      <c r="H10" s="62">
        <v>0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</v>
      </c>
    </row>
    <row r="12" spans="1:8">
      <c r="B12" t="s">
        <v>179</v>
      </c>
      <c r="C12" s="4" t="s">
        <v>120</v>
      </c>
      <c r="D12" s="61">
        <v>0</v>
      </c>
      <c r="E12" s="61">
        <v>0</v>
      </c>
      <c r="F12" s="61">
        <v>0.32</v>
      </c>
      <c r="G12" s="62">
        <v>0.32</v>
      </c>
      <c r="H12" s="62">
        <v>0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</v>
      </c>
    </row>
    <row r="14" spans="1:8">
      <c r="A14" s="4" t="s">
        <v>168</v>
      </c>
      <c r="B14" s="4" t="s">
        <v>180</v>
      </c>
      <c r="C14" s="4" t="s">
        <v>120</v>
      </c>
      <c r="D14" s="61">
        <v>0</v>
      </c>
      <c r="E14" s="61">
        <v>0</v>
      </c>
      <c r="F14" s="61">
        <v>0.04</v>
      </c>
      <c r="G14" s="62">
        <v>0.04</v>
      </c>
      <c r="H14" s="62">
        <v>0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</v>
      </c>
    </row>
    <row r="16" spans="1:8">
      <c r="B16" t="s">
        <v>179</v>
      </c>
      <c r="C16" s="4" t="s">
        <v>120</v>
      </c>
      <c r="D16" s="61">
        <v>0</v>
      </c>
      <c r="E16" s="61">
        <v>0</v>
      </c>
      <c r="F16" s="61">
        <v>0.04</v>
      </c>
      <c r="G16" s="62">
        <v>0.04</v>
      </c>
      <c r="H16" s="62">
        <v>0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</v>
      </c>
    </row>
    <row r="18" spans="1:9">
      <c r="A18" t="s">
        <v>175</v>
      </c>
      <c r="B18" t="s">
        <v>180</v>
      </c>
      <c r="C18" s="4" t="s">
        <v>120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179</v>
      </c>
      <c r="C20" s="4" t="s">
        <v>120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176</v>
      </c>
      <c r="B22" t="s">
        <v>45</v>
      </c>
      <c r="C22" s="4" t="s">
        <v>120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177</v>
      </c>
      <c r="B24" t="s">
        <v>45</v>
      </c>
      <c r="C24" s="4" t="s">
        <v>120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178</v>
      </c>
      <c r="B26" t="s">
        <v>45</v>
      </c>
      <c r="C26" s="4" t="s">
        <v>120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245</v>
      </c>
      <c r="B28" s="4" t="s">
        <v>28</v>
      </c>
      <c r="C28" s="4" t="s">
        <v>120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246</v>
      </c>
      <c r="B31" s="4" t="s">
        <v>28</v>
      </c>
      <c r="C31" s="4" t="s">
        <v>120</v>
      </c>
      <c r="D31" s="12">
        <v>0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247</v>
      </c>
      <c r="B34" s="4" t="s">
        <v>28</v>
      </c>
      <c r="C34" s="4" t="s">
        <v>120</v>
      </c>
      <c r="D34">
        <v>0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248</v>
      </c>
      <c r="B37" s="4" t="s">
        <v>28</v>
      </c>
      <c r="C37" s="4" t="s">
        <v>120</v>
      </c>
      <c r="D37">
        <v>0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249</v>
      </c>
      <c r="B40" s="4" t="s">
        <v>28</v>
      </c>
      <c r="C40" s="4" t="s">
        <v>120</v>
      </c>
      <c r="D40">
        <v>0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172</v>
      </c>
      <c r="B43" s="4" t="s">
        <v>28</v>
      </c>
      <c r="C43" s="4" t="s">
        <v>120</v>
      </c>
      <c r="D43" s="12">
        <v>0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172</v>
      </c>
      <c r="B46" s="4" t="s">
        <v>30</v>
      </c>
      <c r="C46" s="4" t="s">
        <v>120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250</v>
      </c>
      <c r="B49" s="4" t="s">
        <v>28</v>
      </c>
      <c r="C49" s="4" t="s">
        <v>120</v>
      </c>
      <c r="D49" s="12">
        <v>0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120</v>
      </c>
      <c r="D51" s="12">
        <v>0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211</v>
      </c>
      <c r="B1" s="10" t="s">
        <v>212</v>
      </c>
      <c r="C1" s="10" t="s">
        <v>12</v>
      </c>
      <c r="D1" s="10" t="s">
        <v>220</v>
      </c>
      <c r="E1" s="10" t="s">
        <v>222</v>
      </c>
    </row>
    <row r="2" spans="1:5" ht="13">
      <c r="A2" s="82" t="s">
        <v>202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203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204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207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208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205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206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209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210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228</v>
      </c>
      <c r="D1" s="117" t="s">
        <v>229</v>
      </c>
      <c r="E1" s="117" t="s">
        <v>230</v>
      </c>
      <c r="F1" s="1"/>
    </row>
    <row r="2" spans="1:13">
      <c r="A2" t="s">
        <v>242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workbookViewId="0">
      <selection activeCell="A31" sqref="A3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119</v>
      </c>
      <c r="C1" s="1" t="s">
        <v>173</v>
      </c>
      <c r="D1" s="1" t="s">
        <v>174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157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168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169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167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170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171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147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150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151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152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153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154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155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156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161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162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163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164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165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166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105</v>
      </c>
      <c r="B28" s="14">
        <v>0</v>
      </c>
      <c r="C28" s="13">
        <v>0.85</v>
      </c>
      <c r="D28" s="19">
        <v>0.25</v>
      </c>
    </row>
    <row r="29" spans="1:4" ht="15.75" customHeight="1">
      <c r="A29" s="12" t="s">
        <v>176</v>
      </c>
      <c r="B29" s="19">
        <v>0</v>
      </c>
      <c r="C29" s="14">
        <v>0.12</v>
      </c>
      <c r="D29" s="19">
        <v>0.19</v>
      </c>
    </row>
    <row r="30" spans="1:4" ht="15.75" customHeight="1">
      <c r="A30" s="12" t="s">
        <v>177</v>
      </c>
      <c r="B30" s="19">
        <v>0</v>
      </c>
      <c r="C30" s="14">
        <v>0.05</v>
      </c>
      <c r="D30" s="19">
        <v>0.14000000000000001</v>
      </c>
    </row>
    <row r="31" spans="1:4" ht="15.75" customHeight="1">
      <c r="A31" s="12" t="s">
        <v>178</v>
      </c>
      <c r="B31" s="19">
        <v>0</v>
      </c>
      <c r="C31" s="14">
        <v>0.8</v>
      </c>
      <c r="D31" s="19">
        <v>0.75</v>
      </c>
    </row>
    <row r="32" spans="1:4" ht="15.75" customHeight="1">
      <c r="A32" s="4" t="s">
        <v>86</v>
      </c>
      <c r="B32" s="14">
        <v>0.2</v>
      </c>
      <c r="C32" s="14">
        <v>0.85</v>
      </c>
      <c r="D32" s="19">
        <v>2.61</v>
      </c>
    </row>
    <row r="33" spans="1:4" ht="15.75" customHeight="1">
      <c r="A33" s="4" t="s">
        <v>175</v>
      </c>
      <c r="B33" s="14">
        <v>0</v>
      </c>
      <c r="C33" s="13">
        <v>0.85</v>
      </c>
      <c r="D33" s="19">
        <f>180</f>
        <v>180</v>
      </c>
    </row>
    <row r="34" spans="1:4" ht="15.75" customHeight="1">
      <c r="A34" s="4" t="s">
        <v>185</v>
      </c>
      <c r="B34" s="14">
        <v>0</v>
      </c>
      <c r="C34" s="13">
        <v>0.85</v>
      </c>
      <c r="D34" s="19">
        <f>30*AVERAGE('Incidence of conditions'!B5:F5)</f>
        <v>10.046400000000002</v>
      </c>
    </row>
    <row r="35" spans="1:4" ht="15.75" customHeight="1">
      <c r="A35" s="4" t="s">
        <v>186</v>
      </c>
      <c r="B35" s="14">
        <v>0.61</v>
      </c>
      <c r="C35" s="13">
        <v>0.85</v>
      </c>
      <c r="D35" s="19">
        <f>179.97*AVERAGE('Incidence of conditions'!B6:F6)</f>
        <v>19.933477200000002</v>
      </c>
    </row>
    <row r="36" spans="1:4" ht="15.75" customHeight="1">
      <c r="A36" s="81" t="s">
        <v>221</v>
      </c>
      <c r="B36" s="121">
        <v>0.5</v>
      </c>
      <c r="C36" s="14">
        <v>0.85</v>
      </c>
      <c r="D36" s="19">
        <f>SUM('Interventions family planning'!E2:E10)</f>
        <v>0.82100000000000006</v>
      </c>
    </row>
    <row r="37" spans="1:4" ht="15.75" customHeight="1">
      <c r="A37" s="90" t="s">
        <v>242</v>
      </c>
      <c r="B37" s="121">
        <v>0</v>
      </c>
      <c r="C37" s="14">
        <v>0.85</v>
      </c>
      <c r="D37" s="19">
        <v>0.8</v>
      </c>
    </row>
    <row r="38" spans="1:4" ht="15.75" customHeight="1">
      <c r="A38" t="s">
        <v>245</v>
      </c>
      <c r="B38" s="121">
        <v>0.84</v>
      </c>
      <c r="C38" s="13">
        <v>0.85</v>
      </c>
      <c r="D38" s="19">
        <v>36.1</v>
      </c>
    </row>
    <row r="39" spans="1:4" ht="15.75" customHeight="1">
      <c r="A39" t="s">
        <v>246</v>
      </c>
      <c r="B39" s="121">
        <v>0.14000000000000001</v>
      </c>
      <c r="C39" s="13">
        <v>0.85</v>
      </c>
      <c r="D39" s="19">
        <v>231.85</v>
      </c>
    </row>
    <row r="40" spans="1:4" ht="15.75" customHeight="1">
      <c r="A40" t="s">
        <v>247</v>
      </c>
      <c r="B40" s="121">
        <v>0.69</v>
      </c>
      <c r="C40" s="13">
        <v>0.85</v>
      </c>
      <c r="D40" s="19">
        <v>50.26</v>
      </c>
    </row>
    <row r="41" spans="1:4" ht="15.75" customHeight="1">
      <c r="A41" t="s">
        <v>248</v>
      </c>
      <c r="B41" s="121">
        <v>0.38700000000000001</v>
      </c>
      <c r="C41" s="13">
        <v>0.85</v>
      </c>
      <c r="D41" s="19">
        <v>2.8</v>
      </c>
    </row>
    <row r="42" spans="1:4" ht="15.75" customHeight="1">
      <c r="A42" t="s">
        <v>249</v>
      </c>
      <c r="B42" s="121">
        <v>0.4</v>
      </c>
      <c r="C42" s="13">
        <v>0.85</v>
      </c>
      <c r="D42" s="19">
        <v>1</v>
      </c>
    </row>
    <row r="43" spans="1:4" ht="15.75" customHeight="1">
      <c r="A43" t="s">
        <v>172</v>
      </c>
      <c r="B43" s="122">
        <v>0</v>
      </c>
      <c r="C43" s="125">
        <v>0.85</v>
      </c>
      <c r="D43" s="123">
        <v>1</v>
      </c>
    </row>
    <row r="44" spans="1:4" ht="15.75" customHeight="1">
      <c r="A44" t="s">
        <v>250</v>
      </c>
      <c r="B44" s="122">
        <v>0</v>
      </c>
      <c r="C44" s="125">
        <v>0.85</v>
      </c>
      <c r="D44" s="123">
        <v>1</v>
      </c>
    </row>
    <row r="45" spans="1:4" ht="15.75" customHeight="1">
      <c r="A45" t="s">
        <v>255</v>
      </c>
      <c r="B45" s="122">
        <v>0</v>
      </c>
      <c r="C45" s="125">
        <v>0.85</v>
      </c>
      <c r="D45" s="123">
        <v>1.5</v>
      </c>
    </row>
    <row r="46" spans="1:4" ht="15.75" customHeight="1">
      <c r="A46" s="4" t="s">
        <v>252</v>
      </c>
      <c r="B46" s="122">
        <v>0</v>
      </c>
      <c r="C46" s="125">
        <v>0.85</v>
      </c>
      <c r="D46" s="123">
        <v>1</v>
      </c>
    </row>
    <row r="47" spans="1:4" ht="15.75" customHeight="1">
      <c r="A47" s="4" t="s">
        <v>253</v>
      </c>
      <c r="B47" s="122">
        <v>0</v>
      </c>
      <c r="C47" s="125">
        <v>0.85</v>
      </c>
      <c r="D47" s="126">
        <v>1</v>
      </c>
    </row>
    <row r="48" spans="1:4" ht="15.75" customHeight="1">
      <c r="A48" s="4" t="s">
        <v>254</v>
      </c>
      <c r="B48" s="122">
        <v>0</v>
      </c>
      <c r="C48" s="125">
        <v>0.85</v>
      </c>
      <c r="D48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97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98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99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159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179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180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112</v>
      </c>
      <c r="B1" s="10" t="s">
        <v>78</v>
      </c>
      <c r="C1" s="10" t="s">
        <v>79</v>
      </c>
      <c r="D1" s="10" t="s">
        <v>92</v>
      </c>
      <c r="E1" s="10" t="s">
        <v>80</v>
      </c>
    </row>
    <row r="2" spans="1:5">
      <c r="A2" s="10" t="s">
        <v>90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124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125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126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91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124</v>
      </c>
      <c r="C19" s="19">
        <v>0</v>
      </c>
      <c r="D19" s="36">
        <v>0.2238</v>
      </c>
      <c r="E19" s="36">
        <v>0.23580000000000001</v>
      </c>
    </row>
    <row r="20" spans="1:5">
      <c r="B20" t="s">
        <v>125</v>
      </c>
      <c r="C20" s="19">
        <v>0</v>
      </c>
      <c r="D20" s="36">
        <v>0.2238</v>
      </c>
      <c r="E20" s="36">
        <v>0.23580000000000001</v>
      </c>
    </row>
    <row r="21" spans="1:5">
      <c r="B21" t="s">
        <v>126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107</v>
      </c>
      <c r="B24" t="s">
        <v>108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179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180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241</v>
      </c>
      <c r="B1" s="10" t="s">
        <v>240</v>
      </c>
      <c r="C1" s="10" t="s">
        <v>239</v>
      </c>
    </row>
    <row r="2" spans="1:3">
      <c r="A2" s="112" t="s">
        <v>238</v>
      </c>
      <c r="B2" s="113" t="s">
        <v>228</v>
      </c>
      <c r="C2" s="102">
        <v>0.15</v>
      </c>
    </row>
    <row r="3" spans="1:3">
      <c r="B3" s="113" t="s">
        <v>229</v>
      </c>
      <c r="C3" s="102">
        <v>0.03</v>
      </c>
    </row>
    <row r="4" spans="1:3">
      <c r="B4" s="113" t="s">
        <v>230</v>
      </c>
      <c r="C4" s="102">
        <v>0</v>
      </c>
    </row>
    <row r="5" spans="1:3">
      <c r="B5" s="114" t="s">
        <v>231</v>
      </c>
      <c r="C5" s="102">
        <v>0.19</v>
      </c>
    </row>
    <row r="6" spans="1:3">
      <c r="B6" s="114" t="s">
        <v>232</v>
      </c>
      <c r="C6" s="102">
        <v>0.39</v>
      </c>
    </row>
    <row r="7" spans="1:3">
      <c r="B7" s="114" t="s">
        <v>233</v>
      </c>
      <c r="C7" s="102">
        <v>0.19</v>
      </c>
    </row>
    <row r="8" spans="1:3">
      <c r="B8" s="115" t="s">
        <v>234</v>
      </c>
      <c r="C8" s="102">
        <v>1E-3</v>
      </c>
    </row>
    <row r="9" spans="1:3">
      <c r="B9" s="115" t="s">
        <v>235</v>
      </c>
      <c r="C9" s="102">
        <v>7.0000000000000001E-3</v>
      </c>
    </row>
    <row r="10" spans="1:3">
      <c r="B10" s="115" t="s">
        <v>236</v>
      </c>
      <c r="C10" s="102">
        <v>0.04</v>
      </c>
    </row>
    <row r="11" spans="1:3">
      <c r="C11" s="102"/>
    </row>
    <row r="12" spans="1:3">
      <c r="A12" s="112" t="s">
        <v>237</v>
      </c>
      <c r="B12" s="103" t="s">
        <v>224</v>
      </c>
      <c r="C12" s="102">
        <v>0.34</v>
      </c>
    </row>
    <row r="13" spans="1:3">
      <c r="B13" s="103" t="s">
        <v>225</v>
      </c>
      <c r="C13" s="102">
        <v>0.05</v>
      </c>
    </row>
    <row r="14" spans="1:3">
      <c r="B14" s="103" t="s">
        <v>226</v>
      </c>
      <c r="C14" s="102">
        <v>7.0000000000000007E-2</v>
      </c>
    </row>
    <row r="15" spans="1:3">
      <c r="B15" s="103" t="s">
        <v>227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113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109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182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181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238</v>
      </c>
    </row>
    <row r="21" spans="1:7" ht="15.75" customHeight="1">
      <c r="A21" s="10" t="s">
        <v>243</v>
      </c>
      <c r="B21" s="105" t="s">
        <v>228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229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230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231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232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233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234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235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236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237</v>
      </c>
      <c r="C31" s="110"/>
      <c r="D31" s="110"/>
      <c r="E31" s="110"/>
      <c r="F31" s="110"/>
      <c r="G31" s="109"/>
    </row>
    <row r="32" spans="1:7" ht="15.75" customHeight="1">
      <c r="A32" s="10" t="s">
        <v>244</v>
      </c>
      <c r="B32" s="104" t="s">
        <v>224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225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226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227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5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179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180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179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180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179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180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179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180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179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180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122</v>
      </c>
      <c r="B76" t="s">
        <v>93</v>
      </c>
      <c r="C76" s="4" t="s">
        <v>114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115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94</v>
      </c>
      <c r="C78" s="4" t="s">
        <v>114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115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95</v>
      </c>
      <c r="C80" s="4" t="s">
        <v>114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115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106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2018-01-11T04:27:19Z</dcterms:modified>
</cp:coreProperties>
</file>