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772D5A2-769B-4FAA-84FF-16180E0D0809}" xr6:coauthVersionLast="45" xr6:coauthVersionMax="45" xr10:uidLastSave="{00000000-0000-0000-0000-000000000000}"/>
  <bookViews>
    <workbookView xWindow="1536" yWindow="1536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<sst xmlns="http://schemas.openxmlformats.org/spreadsheetml/2006/main" count="1113" uniqueCount="272">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</sst>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0.11480843400000001</v>
      </c>
      <c r="C3" s="26">
        <f>frac_mam_1_5months * 2.6</f>
        <v>0.11480843400000001</v>
      </c>
      <c r="D3" s="26">
        <f>frac_mam_6_11months * 2.6</f>
        <v>5.7179460000000015E-2</v>
      </c>
      <c r="E3" s="26">
        <f>frac_mam_12_23months * 2.6</f>
        <v>2.066787372E-2</v>
      </c>
      <c r="F3" s="26">
        <f>frac_mam_24_59months * 2.6</f>
        <v>5.2304205199999995E-2</v>
      </c>
    </row>
    <row r="4" spans="1:6" ht="15.75" customHeight="1" x14ac:dyDescent="0.25">
      <c r="A4" s="3" t="s">
        <v>66</v>
      </c>
      <c r="B4" s="26">
        <f>frac_sam_1month * 2.6</f>
        <v>0.10654797660000001</v>
      </c>
      <c r="C4" s="26">
        <f>frac_sam_1_5months * 2.6</f>
        <v>0.10654797660000001</v>
      </c>
      <c r="D4" s="26">
        <f>frac_sam_6_11months * 2.6</f>
        <v>4.96840396E-2</v>
      </c>
      <c r="E4" s="26">
        <f>frac_sam_12_23months * 2.6</f>
        <v>2.5013866280000005E-2</v>
      </c>
      <c r="F4" s="26">
        <f>frac_sam_24_59months * 2.6</f>
        <v>1.44386216E-2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154912.269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181047.36076293321</v>
      </c>
      <c r="I2" s="22">
        <f>G2-H2</f>
        <v>2443952.6392370667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151509.33240000001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177070.31818102134</v>
      </c>
      <c r="I3" s="22">
        <f t="shared" ref="I3:I15" si="3">G3-H3</f>
        <v>2443929.6818189789</v>
      </c>
    </row>
    <row r="4" spans="1:9" ht="15.75" customHeight="1" x14ac:dyDescent="0.25">
      <c r="A4" s="92">
        <f t="shared" si="2"/>
        <v>2022</v>
      </c>
      <c r="B4" s="74">
        <v>147964.09320000003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172926.96527181251</v>
      </c>
      <c r="I4" s="22">
        <f t="shared" si="3"/>
        <v>2444073.0347281876</v>
      </c>
    </row>
    <row r="5" spans="1:9" ht="15.75" customHeight="1" x14ac:dyDescent="0.25">
      <c r="A5" s="92">
        <f t="shared" si="2"/>
        <v>2023</v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>
        <f t="shared" si="2"/>
        <v>2024</v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>
        <f t="shared" si="2"/>
        <v>2025</v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>
        <f t="shared" si="2"/>
        <v>2026</v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>
        <f t="shared" si="2"/>
        <v>2027</v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>
        <f t="shared" si="2"/>
        <v>2028</v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>
        <f t="shared" si="2"/>
        <v>2029</v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>
        <f t="shared" si="2"/>
        <v>2030</v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0.56787872549112428</v>
      </c>
      <c r="E2" s="77">
        <v>0.73093395963048502</v>
      </c>
      <c r="F2" s="77">
        <v>0.6262582908114559</v>
      </c>
      <c r="G2" s="77">
        <v>0.51132321982300888</v>
      </c>
    </row>
    <row r="3" spans="1:15" ht="15.75" customHeight="1" x14ac:dyDescent="0.25">
      <c r="A3" s="5"/>
      <c r="B3" s="11" t="s">
        <v>118</v>
      </c>
      <c r="C3" s="77">
        <v>0.21620219450887573</v>
      </c>
      <c r="D3" s="77">
        <v>0.21620219450887573</v>
      </c>
      <c r="E3" s="77">
        <v>0.11985745036951501</v>
      </c>
      <c r="F3" s="77">
        <v>0.27084332918854415</v>
      </c>
      <c r="G3" s="77">
        <v>0.29117016684365782</v>
      </c>
    </row>
    <row r="4" spans="1:15" ht="15.75" customHeight="1" x14ac:dyDescent="0.25">
      <c r="A4" s="5"/>
      <c r="B4" s="11" t="s">
        <v>116</v>
      </c>
      <c r="C4" s="78">
        <v>0.11422815845161292</v>
      </c>
      <c r="D4" s="78">
        <v>0.11422815845161292</v>
      </c>
      <c r="E4" s="78">
        <v>8.3415825905511803E-2</v>
      </c>
      <c r="F4" s="78">
        <v>6.0546912621951214E-2</v>
      </c>
      <c r="G4" s="78">
        <v>0.10368070658350657</v>
      </c>
    </row>
    <row r="5" spans="1:15" ht="15.75" customHeight="1" x14ac:dyDescent="0.25">
      <c r="A5" s="5"/>
      <c r="B5" s="11" t="s">
        <v>119</v>
      </c>
      <c r="C5" s="78">
        <v>0.10169092154838712</v>
      </c>
      <c r="D5" s="78">
        <v>0.10169092154838712</v>
      </c>
      <c r="E5" s="78">
        <v>6.5792764094488185E-2</v>
      </c>
      <c r="F5" s="78">
        <v>4.2351467378048784E-2</v>
      </c>
      <c r="G5" s="78">
        <v>9.3825906749826729E-2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0.71564094515450116</v>
      </c>
      <c r="D8" s="77">
        <v>0.71564094515450116</v>
      </c>
      <c r="E8" s="77">
        <v>0.80678194625616917</v>
      </c>
      <c r="F8" s="77">
        <v>0.85234136853813569</v>
      </c>
      <c r="G8" s="77">
        <v>0.89642377803946005</v>
      </c>
    </row>
    <row r="9" spans="1:15" ht="15.75" customHeight="1" x14ac:dyDescent="0.25">
      <c r="B9" s="7" t="s">
        <v>121</v>
      </c>
      <c r="C9" s="77">
        <v>0.19922197384549875</v>
      </c>
      <c r="D9" s="77">
        <v>0.19922197384549875</v>
      </c>
      <c r="E9" s="77">
        <v>0.15211670774383079</v>
      </c>
      <c r="F9" s="77">
        <v>0.13008873146186442</v>
      </c>
      <c r="G9" s="77">
        <v>7.7905903960539993E-2</v>
      </c>
    </row>
    <row r="10" spans="1:15" ht="15.75" customHeight="1" x14ac:dyDescent="0.25">
      <c r="B10" s="7" t="s">
        <v>122</v>
      </c>
      <c r="C10" s="78">
        <v>4.4157090000000003E-2</v>
      </c>
      <c r="D10" s="78">
        <v>4.4157090000000003E-2</v>
      </c>
      <c r="E10" s="78">
        <v>2.1992100000000004E-2</v>
      </c>
      <c r="F10" s="78">
        <v>7.9491822E-3</v>
      </c>
      <c r="G10" s="78">
        <v>2.0117001999999998E-2</v>
      </c>
    </row>
    <row r="11" spans="1:15" ht="15.75" customHeight="1" x14ac:dyDescent="0.25">
      <c r="B11" s="7" t="s">
        <v>123</v>
      </c>
      <c r="C11" s="78">
        <v>4.0979991E-2</v>
      </c>
      <c r="D11" s="78">
        <v>4.0979991E-2</v>
      </c>
      <c r="E11" s="78">
        <v>1.9109246E-2</v>
      </c>
      <c r="F11" s="78">
        <v>9.6207178000000011E-3</v>
      </c>
      <c r="G11" s="78">
        <v>5.553316E-3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8.5000000000000006E-2</v>
      </c>
      <c r="I14" s="80">
        <v>0.36847297297297305</v>
      </c>
      <c r="J14" s="80">
        <v>0.44820810810810818</v>
      </c>
      <c r="K14" s="80">
        <v>0.46270540540540539</v>
      </c>
      <c r="L14" s="80">
        <v>0.234923616142</v>
      </c>
      <c r="M14" s="80">
        <v>0.24476624785500001</v>
      </c>
      <c r="N14" s="80">
        <v>0.23458173015950001</v>
      </c>
      <c r="O14" s="80">
        <v>0.27614827543099996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4.305259255367256E-2</v>
      </c>
      <c r="I15" s="77">
        <f t="shared" si="0"/>
        <v>0.18663196202877422</v>
      </c>
      <c r="J15" s="77">
        <f t="shared" si="0"/>
        <v>0.22701789479565648</v>
      </c>
      <c r="K15" s="77">
        <f t="shared" si="0"/>
        <v>0.23436079166236232</v>
      </c>
      <c r="L15" s="77">
        <f t="shared" si="0"/>
        <v>0.11898906737643411</v>
      </c>
      <c r="M15" s="77">
        <f t="shared" si="0"/>
        <v>0.12397437105638287</v>
      </c>
      <c r="N15" s="77">
        <f t="shared" si="0"/>
        <v>0.11881590175402959</v>
      </c>
      <c r="O15" s="77">
        <f t="shared" si="0"/>
        <v>0.13986940219447278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0.14499999999999999</v>
      </c>
      <c r="D2" s="78">
        <v>0.14499999999999999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0.39899999999999997</v>
      </c>
      <c r="D3" s="78">
        <v>0.36799999999999999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0.20899999999999999</v>
      </c>
      <c r="D4" s="78">
        <v>0.20899999999999999</v>
      </c>
      <c r="E4" s="78">
        <v>0.35399999999999998</v>
      </c>
      <c r="F4" s="78">
        <v>0.40500000000000008</v>
      </c>
      <c r="G4" s="78">
        <v>0</v>
      </c>
    </row>
    <row r="5" spans="1:7" x14ac:dyDescent="0.25">
      <c r="B5" s="43" t="s">
        <v>169</v>
      </c>
      <c r="C5" s="77">
        <f>1-SUM(C2:C4)</f>
        <v>0.24700000000000011</v>
      </c>
      <c r="D5" s="77">
        <f t="shared" ref="D5:G5" si="0">1-SUM(D2:D4)</f>
        <v>0.27800000000000002</v>
      </c>
      <c r="E5" s="77">
        <f t="shared" si="0"/>
        <v>0.64600000000000002</v>
      </c>
      <c r="F5" s="77">
        <f t="shared" si="0"/>
        <v>0.59499999999999997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0.14459</v>
      </c>
      <c r="D2" s="28">
        <v>0.14057</v>
      </c>
      <c r="E2" s="28">
        <v>0.13672999999999999</v>
      </c>
      <c r="F2" s="28">
        <v>0.13297999999999999</v>
      </c>
      <c r="G2" s="28">
        <v>0.1293</v>
      </c>
      <c r="H2" s="28">
        <v>0.12570999999999999</v>
      </c>
      <c r="I2" s="28">
        <v>0.12221</v>
      </c>
      <c r="J2" s="28">
        <v>0.11881</v>
      </c>
      <c r="K2" s="28">
        <v>0.11553000000000001</v>
      </c>
      <c r="L2">
        <v>0.11239</v>
      </c>
      <c r="M2">
        <v>0.10938000000000001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4.367E-2</v>
      </c>
      <c r="D4" s="28">
        <v>4.3840000000000004E-2</v>
      </c>
      <c r="E4" s="28">
        <v>4.4059999999999995E-2</v>
      </c>
      <c r="F4" s="28">
        <v>4.4299999999999999E-2</v>
      </c>
      <c r="G4" s="28">
        <v>4.4549999999999999E-2</v>
      </c>
      <c r="H4" s="28">
        <v>4.4819999999999999E-2</v>
      </c>
      <c r="I4" s="28">
        <v>4.5069999999999999E-2</v>
      </c>
      <c r="J4" s="28">
        <v>4.5270000000000005E-2</v>
      </c>
      <c r="K4" s="28">
        <v>4.5439999999999994E-2</v>
      </c>
      <c r="L4">
        <v>4.5609999999999998E-2</v>
      </c>
      <c r="M4">
        <v>4.5810000000000003E-2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8.5000000000000006E-2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0.234923616142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0.14499999999999999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0.40500000000000008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31.989000000000001</v>
      </c>
      <c r="D13" s="28">
        <v>31.079000000000001</v>
      </c>
      <c r="E13" s="28">
        <v>30.236000000000001</v>
      </c>
      <c r="F13" s="28">
        <v>29.446000000000002</v>
      </c>
      <c r="G13" s="28">
        <v>28.706</v>
      </c>
      <c r="H13" s="28">
        <v>28.024000000000001</v>
      </c>
      <c r="I13" s="28">
        <v>27.391999999999999</v>
      </c>
      <c r="J13" s="28">
        <v>26.771000000000001</v>
      </c>
      <c r="K13" s="28">
        <v>26.155999999999999</v>
      </c>
      <c r="L13">
        <v>25.571000000000002</v>
      </c>
      <c r="M13">
        <v>24.992999999999999</v>
      </c>
    </row>
    <row r="14" spans="1:13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56.337138300604238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39.842199870999643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387.87092573663659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5.8691064570772795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1.4416655854815357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1.4416655854815357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1.4416655854815357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1.4416655854815357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12.974499314795553</v>
      </c>
      <c r="E14" s="86" t="s">
        <v>201</v>
      </c>
    </row>
    <row r="15" spans="1:5" ht="15.75" customHeight="1" x14ac:dyDescent="0.25">
      <c r="A15" s="11" t="s">
        <v>206</v>
      </c>
      <c r="B15" s="85">
        <v>1.6E-2</v>
      </c>
      <c r="C15" s="85">
        <v>0.95</v>
      </c>
      <c r="D15" s="86">
        <v>12.974499314795553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0.68126511469090134</v>
      </c>
      <c r="E17" s="86" t="s">
        <v>201</v>
      </c>
    </row>
    <row r="18" spans="1:5" ht="15.75" customHeight="1" x14ac:dyDescent="0.25">
      <c r="A18" s="53" t="s">
        <v>175</v>
      </c>
      <c r="B18" s="85">
        <v>0.50900000000000001</v>
      </c>
      <c r="C18" s="85">
        <v>0.95</v>
      </c>
      <c r="D18" s="86">
        <v>8.9498000901640609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69.283092298354532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22.370086288750748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4.2557875816009592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18.535649720195963</v>
      </c>
      <c r="E24" s="86" t="s">
        <v>201</v>
      </c>
    </row>
    <row r="25" spans="1:5" ht="15.75" customHeight="1" x14ac:dyDescent="0.25">
      <c r="A25" s="53" t="s">
        <v>87</v>
      </c>
      <c r="B25" s="85">
        <v>0.24199999999999999</v>
      </c>
      <c r="C25" s="85">
        <v>0.95</v>
      </c>
      <c r="D25" s="86">
        <v>18.53868085095484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5.1342029130726594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7.0543627268899343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0.85351765256676948</v>
      </c>
      <c r="E28" s="86" t="s">
        <v>201</v>
      </c>
    </row>
    <row r="29" spans="1:5" ht="15.75" customHeight="1" x14ac:dyDescent="0.25">
      <c r="A29" s="53" t="s">
        <v>58</v>
      </c>
      <c r="B29" s="85">
        <v>0.50900000000000001</v>
      </c>
      <c r="C29" s="85">
        <v>0.95</v>
      </c>
      <c r="D29" s="86">
        <v>109.78567093836928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288.84554817236773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288.84554817236773</v>
      </c>
      <c r="E31" s="86" t="s">
        <v>201</v>
      </c>
    </row>
    <row r="32" spans="1:5" ht="15.75" customHeight="1" x14ac:dyDescent="0.25">
      <c r="A32" s="53" t="s">
        <v>28</v>
      </c>
      <c r="B32" s="85">
        <v>0.24600000000000002</v>
      </c>
      <c r="C32" s="85">
        <v>0.95</v>
      </c>
      <c r="D32" s="86">
        <v>1.4589048173454096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0.89300000000000002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0.66200000000000003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1.9772812957975412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1.4800266581801218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2020-07-16T02:28:25Z</dcterms:modified>
</cp:coreProperties>
</file>