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8A74565-3CF7-43BD-B068-814B03BCCD82}" xr6:coauthVersionLast="45" xr6:coauthVersionMax="45" xr10:uidLastSave="{00000000-0000-0000-0000-000000000000}"/>
  <bookViews>
    <workbookView xWindow="1920" yWindow="1920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<sst xmlns="http://schemas.openxmlformats.org/spreadsheetml/2006/main" count="1113" uniqueCount="272">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</sst>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0.27188903300000006</v>
      </c>
      <c r="C3" s="26">
        <f>frac_mam_1_5months * 2.6</f>
        <v>0.27188903300000006</v>
      </c>
      <c r="D3" s="26">
        <f>frac_mam_6_11months * 2.6</f>
        <v>0.31835378379999996</v>
      </c>
      <c r="E3" s="26">
        <f>frac_mam_12_23months * 2.6</f>
        <v>0.33611386899999995</v>
      </c>
      <c r="F3" s="26">
        <f>frac_mam_24_59months * 2.6</f>
        <v>0.17866914086666666</v>
      </c>
    </row>
    <row r="4" spans="1:6" ht="15.75" customHeight="1" x14ac:dyDescent="0.25">
      <c r="A4" s="3" t="s">
        <v>66</v>
      </c>
      <c r="B4" s="26">
        <f>frac_sam_1month * 2.6</f>
        <v>0.15737078499999999</v>
      </c>
      <c r="C4" s="26">
        <f>frac_sam_1_5months * 2.6</f>
        <v>0.15737078499999999</v>
      </c>
      <c r="D4" s="26">
        <f>frac_sam_6_11months * 2.6</f>
        <v>0.15329344419999999</v>
      </c>
      <c r="E4" s="26">
        <f>frac_sam_12_23months * 2.6</f>
        <v>0.163045675</v>
      </c>
      <c r="F4" s="26">
        <f>frac_sam_24_59months * 2.6</f>
        <v>8.6957330200000002E-2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671235.13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803598.20037903148</v>
      </c>
      <c r="I2" s="22">
        <f>G2-H2</f>
        <v>2909401.7996209683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682198.48040000012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816723.4500237644</v>
      </c>
      <c r="I3" s="22">
        <f t="shared" ref="I3:I15" si="3">G3-H3</f>
        <v>3026276.5499762357</v>
      </c>
    </row>
    <row r="4" spans="1:9" ht="15.75" customHeight="1" x14ac:dyDescent="0.25">
      <c r="A4" s="92">
        <f t="shared" si="2"/>
        <v>2022</v>
      </c>
      <c r="B4" s="74">
        <v>693014.76480000024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829672.63323863561</v>
      </c>
      <c r="I4" s="22">
        <f t="shared" si="3"/>
        <v>3148327.3667613645</v>
      </c>
    </row>
    <row r="5" spans="1:9" ht="15.75" customHeight="1" x14ac:dyDescent="0.25">
      <c r="A5" s="92">
        <f t="shared" si="2"/>
        <v>2023</v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>
        <f t="shared" si="2"/>
        <v>2024</v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>
        <f t="shared" si="2"/>
        <v>2025</v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>
        <f t="shared" si="2"/>
        <v>2026</v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>
        <f t="shared" si="2"/>
        <v>2027</v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>
        <f t="shared" si="2"/>
        <v>2028</v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>
        <f t="shared" si="2"/>
        <v>2029</v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>
        <f t="shared" si="2"/>
        <v>2030</v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0.75311652464088397</v>
      </c>
      <c r="E2" s="77">
        <v>0.62917296108333332</v>
      </c>
      <c r="F2" s="77">
        <v>0.34618519739999998</v>
      </c>
      <c r="G2" s="77">
        <v>0.27017295675146769</v>
      </c>
    </row>
    <row r="3" spans="1:15" ht="15.75" customHeight="1" x14ac:dyDescent="0.25">
      <c r="A3" s="5"/>
      <c r="B3" s="11" t="s">
        <v>118</v>
      </c>
      <c r="C3" s="77">
        <v>0.14368670535911601</v>
      </c>
      <c r="D3" s="77">
        <v>0.14368670535911601</v>
      </c>
      <c r="E3" s="77">
        <v>0.20050566891666666</v>
      </c>
      <c r="F3" s="77">
        <v>0.25068583259999999</v>
      </c>
      <c r="G3" s="77">
        <v>0.24115437991519897</v>
      </c>
    </row>
    <row r="4" spans="1:15" ht="15.75" customHeight="1" x14ac:dyDescent="0.25">
      <c r="A4" s="5"/>
      <c r="B4" s="11" t="s">
        <v>116</v>
      </c>
      <c r="C4" s="78">
        <v>6.3004343789473685E-2</v>
      </c>
      <c r="D4" s="78">
        <v>6.3004343789473685E-2</v>
      </c>
      <c r="E4" s="78">
        <v>0.10411494404388713</v>
      </c>
      <c r="F4" s="78">
        <v>0.21307545801944106</v>
      </c>
      <c r="G4" s="78">
        <v>0.20422141154228859</v>
      </c>
    </row>
    <row r="5" spans="1:15" ht="15.75" customHeight="1" x14ac:dyDescent="0.25">
      <c r="A5" s="5"/>
      <c r="B5" s="11" t="s">
        <v>119</v>
      </c>
      <c r="C5" s="78">
        <v>4.0192426210526322E-2</v>
      </c>
      <c r="D5" s="78">
        <v>4.0192426210526322E-2</v>
      </c>
      <c r="E5" s="78">
        <v>6.6206425956112841E-2</v>
      </c>
      <c r="F5" s="78">
        <v>0.19005351198055889</v>
      </c>
      <c r="G5" s="78">
        <v>0.2844512517910448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0.6127249917064439</v>
      </c>
      <c r="D8" s="77">
        <v>0.6127249917064439</v>
      </c>
      <c r="E8" s="77">
        <v>0.54705286372881368</v>
      </c>
      <c r="F8" s="77">
        <v>0.5696010922962963</v>
      </c>
      <c r="G8" s="77">
        <v>0.7023072497303704</v>
      </c>
    </row>
    <row r="9" spans="1:15" ht="15.75" customHeight="1" x14ac:dyDescent="0.25">
      <c r="B9" s="7" t="s">
        <v>121</v>
      </c>
      <c r="C9" s="77">
        <v>0.22217507829355609</v>
      </c>
      <c r="D9" s="77">
        <v>0.22217507829355609</v>
      </c>
      <c r="E9" s="77">
        <v>0.27154435627118645</v>
      </c>
      <c r="F9" s="77">
        <v>0.23841446770370367</v>
      </c>
      <c r="G9" s="77">
        <v>0.19552872293629628</v>
      </c>
    </row>
    <row r="10" spans="1:15" ht="15.75" customHeight="1" x14ac:dyDescent="0.25">
      <c r="B10" s="7" t="s">
        <v>122</v>
      </c>
      <c r="C10" s="78">
        <v>0.10457270500000002</v>
      </c>
      <c r="D10" s="78">
        <v>0.10457270500000002</v>
      </c>
      <c r="E10" s="78">
        <v>0.12244376299999998</v>
      </c>
      <c r="F10" s="78">
        <v>0.12927456499999998</v>
      </c>
      <c r="G10" s="78">
        <v>6.8718900333333333E-2</v>
      </c>
    </row>
    <row r="11" spans="1:15" ht="15.75" customHeight="1" x14ac:dyDescent="0.25">
      <c r="B11" s="7" t="s">
        <v>123</v>
      </c>
      <c r="C11" s="78">
        <v>6.0527224999999997E-2</v>
      </c>
      <c r="D11" s="78">
        <v>6.0527224999999997E-2</v>
      </c>
      <c r="E11" s="78">
        <v>5.8959016999999996E-2</v>
      </c>
      <c r="F11" s="78">
        <v>6.2709874999999998E-2</v>
      </c>
      <c r="G11" s="78">
        <v>3.3445126999999998E-2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0.441</v>
      </c>
      <c r="I14" s="80">
        <v>0.52100000000000002</v>
      </c>
      <c r="J14" s="80">
        <v>0.52100000000000002</v>
      </c>
      <c r="K14" s="80">
        <v>0.52100000000000002</v>
      </c>
      <c r="L14" s="80">
        <v>0.49807677312800003</v>
      </c>
      <c r="M14" s="80">
        <v>0.48485179090099995</v>
      </c>
      <c r="N14" s="80">
        <v>0.41551574109849992</v>
      </c>
      <c r="O14" s="80">
        <v>0.40758051795049999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0.19091309071250287</v>
      </c>
      <c r="I15" s="77">
        <f t="shared" si="0"/>
        <v>0.22554585093245805</v>
      </c>
      <c r="J15" s="77">
        <f t="shared" si="0"/>
        <v>0.22554585093245805</v>
      </c>
      <c r="K15" s="77">
        <f t="shared" si="0"/>
        <v>0.22554585093245805</v>
      </c>
      <c r="L15" s="77">
        <f t="shared" si="0"/>
        <v>0.21562216818588795</v>
      </c>
      <c r="M15" s="77">
        <f t="shared" si="0"/>
        <v>0.20989694770612716</v>
      </c>
      <c r="N15" s="77">
        <f t="shared" si="0"/>
        <v>0.17988071286351651</v>
      </c>
      <c r="O15" s="77">
        <f t="shared" si="0"/>
        <v>0.17644547935631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3.0000000000000001E-3</v>
      </c>
      <c r="D2" s="78">
        <v>3.0000000000000001E-3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0.80900000000000005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</v>
      </c>
      <c r="D4" s="78">
        <v>0.157</v>
      </c>
      <c r="E4" s="78">
        <v>0.16</v>
      </c>
      <c r="F4" s="78">
        <v>0.65900000000000003</v>
      </c>
      <c r="G4" s="78">
        <v>0</v>
      </c>
    </row>
    <row r="5" spans="1:7" x14ac:dyDescent="0.25">
      <c r="B5" s="43" t="s">
        <v>169</v>
      </c>
      <c r="C5" s="77">
        <f>1-SUM(C2:C4)</f>
        <v>3.0999999999999917E-2</v>
      </c>
      <c r="D5" s="77">
        <f t="shared" ref="D5:G5" si="0">1-SUM(D2:D4)</f>
        <v>0.14599999999999991</v>
      </c>
      <c r="E5" s="77">
        <f t="shared" si="0"/>
        <v>0.84</v>
      </c>
      <c r="F5" s="77">
        <f t="shared" si="0"/>
        <v>0.34099999999999997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0.41658000000000001</v>
      </c>
      <c r="D2" s="28">
        <v>0.41345999999999994</v>
      </c>
      <c r="E2" s="28">
        <v>0.40964</v>
      </c>
      <c r="F2" s="28">
        <v>0.40584999999999999</v>
      </c>
      <c r="G2" s="28">
        <v>0.40207999999999999</v>
      </c>
      <c r="H2" s="28">
        <v>0.39834999999999998</v>
      </c>
      <c r="I2" s="28">
        <v>0.39465000000000006</v>
      </c>
      <c r="J2" s="28">
        <v>0.39100000000000001</v>
      </c>
      <c r="K2" s="28">
        <v>0.38738</v>
      </c>
      <c r="L2">
        <v>0.38380000000000003</v>
      </c>
      <c r="M2">
        <v>0.38024000000000002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0.13330999999999998</v>
      </c>
      <c r="D4" s="28">
        <v>0.1323</v>
      </c>
      <c r="E4" s="28">
        <v>0.13134999999999999</v>
      </c>
      <c r="F4" s="28">
        <v>0.13042000000000001</v>
      </c>
      <c r="G4" s="28">
        <v>0.12951000000000001</v>
      </c>
      <c r="H4" s="28">
        <v>0.12861</v>
      </c>
      <c r="I4" s="28">
        <v>0.12772</v>
      </c>
      <c r="J4" s="28">
        <v>0.12685000000000002</v>
      </c>
      <c r="K4" s="28">
        <v>0.12598999999999999</v>
      </c>
      <c r="L4">
        <v>0.12515000000000001</v>
      </c>
      <c r="M4">
        <v>0.12433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0.441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0.49807677312800003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3.0000000000000001E-3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0.65900000000000003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106.474</v>
      </c>
      <c r="D13" s="28">
        <v>103.136</v>
      </c>
      <c r="E13" s="28">
        <v>99.997</v>
      </c>
      <c r="F13" s="28">
        <v>96.975999999999999</v>
      </c>
      <c r="G13" s="28">
        <v>94.033000000000001</v>
      </c>
      <c r="H13" s="28">
        <v>91.183000000000007</v>
      </c>
      <c r="I13" s="28">
        <v>88.468000000000004</v>
      </c>
      <c r="J13" s="28">
        <v>86.022000000000006</v>
      </c>
      <c r="K13" s="28">
        <v>83.323999999999998</v>
      </c>
      <c r="L13">
        <v>80.929000000000002</v>
      </c>
      <c r="M13">
        <v>78.599000000000004</v>
      </c>
    </row>
    <row r="14" spans="1:13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35.834023182075242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47.385692178916713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66.429565189928027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0.14473535340023203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1.1628268352375188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1.1628268352375188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1.1628268352375188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1.1628268352375188</v>
      </c>
      <c r="E13" s="86" t="s">
        <v>201</v>
      </c>
    </row>
    <row r="14" spans="1:5" ht="15.75" customHeight="1" x14ac:dyDescent="0.25">
      <c r="A14" s="11" t="s">
        <v>189</v>
      </c>
      <c r="B14" s="85">
        <v>0.11</v>
      </c>
      <c r="C14" s="85">
        <v>0.95</v>
      </c>
      <c r="D14" s="86">
        <v>15.044941509411798</v>
      </c>
      <c r="E14" s="86" t="s">
        <v>201</v>
      </c>
    </row>
    <row r="15" spans="1:5" ht="15.75" customHeight="1" x14ac:dyDescent="0.25">
      <c r="A15" s="11" t="s">
        <v>206</v>
      </c>
      <c r="B15" s="85">
        <v>0.11</v>
      </c>
      <c r="C15" s="85">
        <v>0.95</v>
      </c>
      <c r="D15" s="86">
        <v>15.044941509411798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0.24753065261816906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1.6361723633111669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1.3660250985983862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25.638805136545976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4.9287239443093789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21.804111460658106</v>
      </c>
      <c r="E24" s="86" t="s">
        <v>201</v>
      </c>
    </row>
    <row r="25" spans="1:5" ht="15.75" customHeight="1" x14ac:dyDescent="0.25">
      <c r="A25" s="53" t="s">
        <v>87</v>
      </c>
      <c r="B25" s="85">
        <v>4.9000000000000002E-2</v>
      </c>
      <c r="C25" s="85">
        <v>0.95</v>
      </c>
      <c r="D25" s="86">
        <v>21.733171842178962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4.8919084806371611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3.9346773092783507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0.66956038176398003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62.990389674195526</v>
      </c>
      <c r="E29" s="86" t="s">
        <v>201</v>
      </c>
    </row>
    <row r="30" spans="1:5" ht="15.75" customHeight="1" x14ac:dyDescent="0.25">
      <c r="A30" s="53" t="s">
        <v>67</v>
      </c>
      <c r="B30" s="85">
        <v>0.183</v>
      </c>
      <c r="C30" s="85">
        <v>0.95</v>
      </c>
      <c r="D30" s="86">
        <v>170.66315553382546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170.66315553382546</v>
      </c>
      <c r="E31" s="86" t="s">
        <v>201</v>
      </c>
    </row>
    <row r="32" spans="1:5" ht="15.75" customHeight="1" x14ac:dyDescent="0.25">
      <c r="A32" s="53" t="s">
        <v>28</v>
      </c>
      <c r="B32" s="85">
        <v>0.67449999999999999</v>
      </c>
      <c r="C32" s="85">
        <v>0.95</v>
      </c>
      <c r="D32" s="86">
        <v>0.46793811090654153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0.27200000000000002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0.121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0.50800000000000001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6.4000000000000001E-2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2.0221783842216188</v>
      </c>
      <c r="E38" s="86" t="s">
        <v>201</v>
      </c>
    </row>
    <row r="39" spans="1:6" ht="15.75" customHeight="1" x14ac:dyDescent="0.25">
      <c r="A39" s="53" t="s">
        <v>60</v>
      </c>
      <c r="B39" s="85">
        <v>1.3000000000000001E-2</v>
      </c>
      <c r="C39" s="85">
        <v>0.95</v>
      </c>
      <c r="D39" s="86">
        <v>0.49336298863688555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2020-07-16T02:29:00Z</dcterms:modified>
</cp:coreProperties>
</file>