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732A878-59A5-468E-8C96-1BA643AB1D1A}" xr6:coauthVersionLast="45" xr6:coauthVersionMax="45" xr10:uidLastSave="{00000000-0000-0000-0000-000000000000}"/>
  <bookViews>
    <workbookView xWindow="1536" yWindow="1536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<sst xmlns="http://schemas.openxmlformats.org/spreadsheetml/2006/main" count="1113" uniqueCount="272">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</sst>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1.3300000000000001E-2</v>
      </c>
      <c r="D45" s="17"/>
    </row>
    <row r="46" spans="1:5" ht="15.75" customHeight="1" x14ac:dyDescent="0.25">
      <c r="B46" s="16" t="s">
        <v>11</v>
      </c>
      <c r="C46" s="67">
        <v>5.0300000000000004E-2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6.2400002600000011E-2</v>
      </c>
      <c r="C3" s="26">
        <f>frac_mam_1_5months * 2.6</f>
        <v>6.2400002600000011E-2</v>
      </c>
      <c r="D3" s="26">
        <f>frac_mam_6_11months * 2.6</f>
        <v>6.2400002600000011E-2</v>
      </c>
      <c r="E3" s="26">
        <f>frac_mam_12_23months * 2.6</f>
        <v>6.2400002600000011E-2</v>
      </c>
      <c r="F3" s="26">
        <f>frac_mam_24_59months * 2.6</f>
        <v>6.2400002600000011E-2</v>
      </c>
    </row>
    <row r="4" spans="1:6" ht="15.75" customHeight="1" x14ac:dyDescent="0.25">
      <c r="A4" s="3" t="s">
        <v>66</v>
      </c>
      <c r="B4" s="26">
        <f>frac_sam_1month * 2.6</f>
        <v>1.0400000000000001E-2</v>
      </c>
      <c r="C4" s="26">
        <f>frac_sam_1_5months * 2.6</f>
        <v>1.0400000000000001E-2</v>
      </c>
      <c r="D4" s="26">
        <f>frac_sam_6_11months * 2.6</f>
        <v>1.0400000000000001E-2</v>
      </c>
      <c r="E4" s="26">
        <f>frac_sam_12_23months * 2.6</f>
        <v>7.8000000000000005E-3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119812.38499999999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138574.54725042387</v>
      </c>
      <c r="I2" s="22">
        <f>G2-H2</f>
        <v>2400425.452749576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118606.39999999998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137179.70960183017</v>
      </c>
      <c r="I3" s="22">
        <f t="shared" ref="I3:I15" si="3">G3-H3</f>
        <v>2353820.2903981698</v>
      </c>
    </row>
    <row r="4" spans="1:9" ht="15.75" customHeight="1" x14ac:dyDescent="0.25">
      <c r="A4" s="92">
        <f t="shared" si="2"/>
        <v>2022</v>
      </c>
      <c r="B4" s="74">
        <v>117389.11679999999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135771.80449823386</v>
      </c>
      <c r="I4" s="22">
        <f t="shared" si="3"/>
        <v>2300228.1955017662</v>
      </c>
    </row>
    <row r="5" spans="1:9" ht="15.75" customHeight="1" x14ac:dyDescent="0.25">
      <c r="A5" s="92">
        <f t="shared" si="2"/>
        <v>2023</v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>
        <f t="shared" si="2"/>
        <v>2024</v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>
        <f t="shared" si="2"/>
        <v>2025</v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>
        <f t="shared" si="2"/>
        <v>2026</v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>
        <f t="shared" si="2"/>
        <v>2027</v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>
        <f t="shared" si="2"/>
        <v>2028</v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>
        <f t="shared" si="2"/>
        <v>2029</v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>
        <f t="shared" si="2"/>
        <v>2030</v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0.77799091940976162</v>
      </c>
      <c r="E2" s="77">
        <v>0.77450160771704168</v>
      </c>
      <c r="F2" s="77">
        <v>0.75891509433962256</v>
      </c>
      <c r="G2" s="77">
        <v>0.74420529801324486</v>
      </c>
    </row>
    <row r="3" spans="1:15" ht="15.75" customHeight="1" x14ac:dyDescent="0.25">
      <c r="A3" s="5"/>
      <c r="B3" s="11" t="s">
        <v>118</v>
      </c>
      <c r="C3" s="77">
        <v>0.15200908059023838</v>
      </c>
      <c r="D3" s="77">
        <v>0.15200908059023838</v>
      </c>
      <c r="E3" s="77">
        <v>0.15549839228295817</v>
      </c>
      <c r="F3" s="77">
        <v>0.17108490566037732</v>
      </c>
      <c r="G3" s="77">
        <v>0.18579470198675496</v>
      </c>
    </row>
    <row r="4" spans="1:15" ht="15.75" customHeight="1" x14ac:dyDescent="0.25">
      <c r="A4" s="5"/>
      <c r="B4" s="11" t="s">
        <v>116</v>
      </c>
      <c r="C4" s="78">
        <v>1.1764705882352943E-2</v>
      </c>
      <c r="D4" s="78">
        <v>1.1764705882352943E-2</v>
      </c>
      <c r="E4" s="78">
        <v>5.8333333333333327E-2</v>
      </c>
      <c r="F4" s="78">
        <v>4.4503311258278153E-2</v>
      </c>
      <c r="G4" s="78">
        <v>3.5000000000000003E-2</v>
      </c>
    </row>
    <row r="5" spans="1:15" ht="15.75" customHeight="1" x14ac:dyDescent="0.25">
      <c r="A5" s="5"/>
      <c r="B5" s="11" t="s">
        <v>119</v>
      </c>
      <c r="C5" s="78">
        <v>5.8235294117647059E-2</v>
      </c>
      <c r="D5" s="78">
        <v>5.8235294117647059E-2</v>
      </c>
      <c r="E5" s="78">
        <v>1.1666666666666667E-2</v>
      </c>
      <c r="F5" s="78">
        <v>2.5496688741721854E-2</v>
      </c>
      <c r="G5" s="78">
        <v>3.5000000000000003E-2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0.88901173867982919</v>
      </c>
      <c r="D8" s="77">
        <v>0.88901173867982919</v>
      </c>
      <c r="E8" s="77">
        <v>0.9040486312887539</v>
      </c>
      <c r="F8" s="77">
        <v>0.90734944519033234</v>
      </c>
      <c r="G8" s="77">
        <v>0.88272727181818189</v>
      </c>
    </row>
    <row r="9" spans="1:15" ht="15.75" customHeight="1" x14ac:dyDescent="0.25">
      <c r="B9" s="7" t="s">
        <v>121</v>
      </c>
      <c r="C9" s="77">
        <v>8.2988260320170759E-2</v>
      </c>
      <c r="D9" s="77">
        <v>8.2988260320170759E-2</v>
      </c>
      <c r="E9" s="77">
        <v>6.7951367711246213E-2</v>
      </c>
      <c r="F9" s="77">
        <v>6.5650553809667694E-2</v>
      </c>
      <c r="G9" s="77">
        <v>8.8272727181818195E-2</v>
      </c>
    </row>
    <row r="10" spans="1:15" ht="15.75" customHeight="1" x14ac:dyDescent="0.25">
      <c r="B10" s="7" t="s">
        <v>122</v>
      </c>
      <c r="C10" s="78">
        <v>2.4000001000000003E-2</v>
      </c>
      <c r="D10" s="78">
        <v>2.4000001000000003E-2</v>
      </c>
      <c r="E10" s="78">
        <v>2.4000001000000003E-2</v>
      </c>
      <c r="F10" s="78">
        <v>2.4000001000000003E-2</v>
      </c>
      <c r="G10" s="78">
        <v>2.4000001000000003E-2</v>
      </c>
    </row>
    <row r="11" spans="1:15" ht="15.75" customHeight="1" x14ac:dyDescent="0.25">
      <c r="B11" s="7" t="s">
        <v>123</v>
      </c>
      <c r="C11" s="78">
        <v>4.0000000000000001E-3</v>
      </c>
      <c r="D11" s="78">
        <v>4.0000000000000001E-3</v>
      </c>
      <c r="E11" s="78">
        <v>4.0000000000000001E-3</v>
      </c>
      <c r="F11" s="78">
        <v>3.0000000000000001E-3</v>
      </c>
      <c r="G11" s="78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0.195116418721</v>
      </c>
      <c r="M14" s="80">
        <v>0.27895732307599996</v>
      </c>
      <c r="N14" s="80">
        <v>0.18527184801399998</v>
      </c>
      <c r="O14" s="80">
        <v>0.20010785830950004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0.10551568432014782</v>
      </c>
      <c r="M15" s="77">
        <f t="shared" si="0"/>
        <v>0.15085543817083569</v>
      </c>
      <c r="N15" s="77">
        <f t="shared" si="0"/>
        <v>0.10019190571762786</v>
      </c>
      <c r="O15" s="77">
        <f t="shared" si="0"/>
        <v>0.10821497107097919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0.93299999999999994</v>
      </c>
      <c r="D2" s="78">
        <v>0.29499999999999998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1.4999999999999999E-2</v>
      </c>
      <c r="D3" s="78">
        <v>6.2E-2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4.7E-2</v>
      </c>
      <c r="D4" s="78">
        <v>0.436</v>
      </c>
      <c r="E4" s="78">
        <v>0.57299999999999995</v>
      </c>
      <c r="F4" s="78">
        <v>0.307</v>
      </c>
      <c r="G4" s="78">
        <v>0</v>
      </c>
    </row>
    <row r="5" spans="1:7" x14ac:dyDescent="0.25">
      <c r="B5" s="43" t="s">
        <v>169</v>
      </c>
      <c r="C5" s="77">
        <f>1-SUM(C2:C4)</f>
        <v>5.0000000000000044E-3</v>
      </c>
      <c r="D5" s="77">
        <f t="shared" ref="D5:G5" si="0">1-SUM(D2:D4)</f>
        <v>0.20700000000000007</v>
      </c>
      <c r="E5" s="77">
        <f t="shared" si="0"/>
        <v>0.42700000000000005</v>
      </c>
      <c r="F5" s="77">
        <f t="shared" si="0"/>
        <v>0.69300000000000006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8.7789999999999993E-2</v>
      </c>
      <c r="D2" s="28">
        <v>8.8650000000000007E-2</v>
      </c>
      <c r="E2" s="28">
        <v>8.9550000000000005E-2</v>
      </c>
      <c r="F2" s="28">
        <v>9.0490000000000001E-2</v>
      </c>
      <c r="G2" s="28">
        <v>9.1410000000000005E-2</v>
      </c>
      <c r="H2" s="28">
        <v>9.2349999999999988E-2</v>
      </c>
      <c r="I2" s="28">
        <v>9.326000000000001E-2</v>
      </c>
      <c r="J2" s="28">
        <v>9.4140000000000001E-2</v>
      </c>
      <c r="K2" s="28">
        <v>9.5020000000000007E-2</v>
      </c>
      <c r="L2">
        <v>9.5939999999999998E-2</v>
      </c>
      <c r="M2">
        <v>9.69E-2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1.821E-2</v>
      </c>
      <c r="D4" s="28">
        <v>1.7950000000000001E-2</v>
      </c>
      <c r="E4" s="28">
        <v>1.7669999999999998E-2</v>
      </c>
      <c r="F4" s="28">
        <v>1.7420000000000001E-2</v>
      </c>
      <c r="G4" s="28">
        <v>1.719E-2</v>
      </c>
      <c r="H4" s="28">
        <v>1.6979999999999999E-2</v>
      </c>
      <c r="I4" s="28">
        <v>1.6810000000000002E-2</v>
      </c>
      <c r="J4" s="28">
        <v>1.6659999999999998E-2</v>
      </c>
      <c r="K4" s="28">
        <v>1.652E-2</v>
      </c>
      <c r="L4">
        <v>1.6379999999999999E-2</v>
      </c>
      <c r="M4">
        <v>1.6240000000000001E-2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0.195116418721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0.29499999999999998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0.307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4.8689999999999998</v>
      </c>
      <c r="D13" s="28">
        <v>4.782</v>
      </c>
      <c r="E13" s="28">
        <v>4.6929999999999996</v>
      </c>
      <c r="F13" s="28">
        <v>4.6059999999999999</v>
      </c>
      <c r="G13" s="28">
        <v>4.5190000000000001</v>
      </c>
      <c r="H13" s="28">
        <v>4.4390000000000001</v>
      </c>
      <c r="I13" s="28">
        <v>4.2279999999999998</v>
      </c>
      <c r="J13" s="28">
        <v>4.1639999999999997</v>
      </c>
      <c r="K13" s="28">
        <v>4.056</v>
      </c>
      <c r="L13">
        <v>3.996</v>
      </c>
      <c r="M13">
        <v>3.9319999999999999</v>
      </c>
    </row>
    <row r="14" spans="1:13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83.013851094978818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40.440126307838554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806.1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9.31585037151752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2.0395920223204445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2.0395920223204445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2.0395920223204445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2.0395920223204445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13.57242575163446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13.57242575163446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1.2791915515298102</v>
      </c>
      <c r="E17" s="86" t="s">
        <v>201</v>
      </c>
    </row>
    <row r="18" spans="1:5" ht="15.75" customHeight="1" x14ac:dyDescent="0.25">
      <c r="A18" s="53" t="s">
        <v>175</v>
      </c>
      <c r="B18" s="85">
        <v>0.80299999999999994</v>
      </c>
      <c r="C18" s="85">
        <v>0.95</v>
      </c>
      <c r="D18" s="86">
        <v>18.465600261324937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143.79383063706058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23.715420771638293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4.6294916046252768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19.135548002264301</v>
      </c>
      <c r="E24" s="86" t="s">
        <v>201</v>
      </c>
    </row>
    <row r="25" spans="1:5" ht="15.75" customHeight="1" x14ac:dyDescent="0.25">
      <c r="A25" s="53" t="s">
        <v>87</v>
      </c>
      <c r="B25" s="85">
        <v>0.72599999999999998</v>
      </c>
      <c r="C25" s="85">
        <v>0.95</v>
      </c>
      <c r="D25" s="86">
        <v>19.116670718628576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6.479537395960203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11.11340211740737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1.2272197585497231</v>
      </c>
      <c r="E28" s="86" t="s">
        <v>201</v>
      </c>
    </row>
    <row r="29" spans="1:5" ht="15.75" customHeight="1" x14ac:dyDescent="0.25">
      <c r="A29" s="53" t="s">
        <v>58</v>
      </c>
      <c r="B29" s="85">
        <v>0.80299999999999994</v>
      </c>
      <c r="C29" s="85">
        <v>0.95</v>
      </c>
      <c r="D29" s="86">
        <v>170.67126179613081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972.6894599688469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972.6894599688469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2.8042389349532266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0.93200000000000005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0.94900000000000007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0.77700000000000002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2.3509318608148981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2.8253611410676664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2020-07-16T02:29:15Z</dcterms:modified>
</cp:coreProperties>
</file>