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B8FF8193-0D22-408C-9072-50108A11C167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<sst xmlns="http://schemas.openxmlformats.org/spreadsheetml/2006/main" count="1120" uniqueCount="273">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</sst>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118346</v>
      </c>
    </row>
    <row r="8" spans="1:3" ht="15" customHeight="1" x14ac:dyDescent="0.25">
      <c r="B8" s="7" t="s">
        <v>106</v>
      </c>
      <c r="C8" s="70">
        <v>5.2000000000000005E-2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0.93</v>
      </c>
    </row>
    <row r="13" spans="1:3" ht="15" customHeight="1" x14ac:dyDescent="0.25">
      <c r="B13" s="7" t="s">
        <v>110</v>
      </c>
      <c r="C13" s="70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5.2499999999999998E-2</v>
      </c>
    </row>
    <row r="24" spans="1:3" ht="15" customHeight="1" x14ac:dyDescent="0.25">
      <c r="B24" s="20" t="s">
        <v>102</v>
      </c>
      <c r="C24" s="71">
        <v>0.53039999999999998</v>
      </c>
    </row>
    <row r="25" spans="1:3" ht="15" customHeight="1" x14ac:dyDescent="0.25">
      <c r="B25" s="20" t="s">
        <v>103</v>
      </c>
      <c r="C25" s="71">
        <v>0.39929999999999999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10.5</v>
      </c>
    </row>
    <row r="38" spans="1:5" ht="15" customHeight="1" x14ac:dyDescent="0.25">
      <c r="B38" s="16" t="s">
        <v>91</v>
      </c>
      <c r="C38" s="75">
        <v>12</v>
      </c>
      <c r="D38" s="17"/>
      <c r="E38" s="18"/>
    </row>
    <row r="39" spans="1:5" ht="15" customHeight="1" x14ac:dyDescent="0.25">
      <c r="B39" s="16" t="s">
        <v>90</v>
      </c>
      <c r="C39" s="75">
        <v>13.7</v>
      </c>
      <c r="D39" s="17"/>
      <c r="E39" s="17"/>
    </row>
    <row r="40" spans="1:5" ht="15" customHeight="1" x14ac:dyDescent="0.25">
      <c r="B40" s="16" t="s">
        <v>171</v>
      </c>
      <c r="C40" s="75">
        <v>0.08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1.9122774928874973</v>
      </c>
      <c r="D51" s="17"/>
    </row>
    <row r="52" spans="1:4" ht="15" customHeight="1" x14ac:dyDescent="0.25">
      <c r="B52" s="16" t="s">
        <v>125</v>
      </c>
      <c r="C52" s="76">
        <v>1.82639637369</v>
      </c>
    </row>
    <row r="53" spans="1:4" ht="15.75" customHeight="1" x14ac:dyDescent="0.25">
      <c r="B53" s="16" t="s">
        <v>126</v>
      </c>
      <c r="C53" s="76">
        <v>1.82639637369</v>
      </c>
    </row>
    <row r="54" spans="1:4" ht="15.75" customHeight="1" x14ac:dyDescent="0.25">
      <c r="B54" s="16" t="s">
        <v>127</v>
      </c>
      <c r="C54" s="76">
        <v>1.4515260565799999</v>
      </c>
    </row>
    <row r="55" spans="1:4" ht="15.75" customHeight="1" x14ac:dyDescent="0.25">
      <c r="B55" s="16" t="s">
        <v>128</v>
      </c>
      <c r="C55" s="76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0.58659641260667483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5.2000000000000005E-2</v>
      </c>
      <c r="E2" s="91">
        <f>food_insecure</f>
        <v>5.2000000000000005E-2</v>
      </c>
      <c r="F2" s="91">
        <f>food_insecure</f>
        <v>5.2000000000000005E-2</v>
      </c>
      <c r="G2" s="91">
        <f>food_insecure</f>
        <v>5.2000000000000005E-2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5.2000000000000005E-2</v>
      </c>
      <c r="F5" s="91">
        <f>food_insecure</f>
        <v>5.2000000000000005E-2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1.9122774928874973</v>
      </c>
      <c r="D7" s="91">
        <f>diarrhoea_1_5mo</f>
        <v>1.82639637369</v>
      </c>
      <c r="E7" s="91">
        <f>diarrhoea_6_11mo</f>
        <v>1.82639637369</v>
      </c>
      <c r="F7" s="91">
        <f>diarrhoea_12_23mo</f>
        <v>1.4515260565799999</v>
      </c>
      <c r="G7" s="91">
        <f>diarrhoea_24_59mo</f>
        <v>1.4515260565799999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5.2000000000000005E-2</v>
      </c>
      <c r="F8" s="91">
        <f>food_insecure</f>
        <v>5.2000000000000005E-2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1.9122774928874973</v>
      </c>
      <c r="D12" s="91">
        <f>diarrhoea_1_5mo</f>
        <v>1.82639637369</v>
      </c>
      <c r="E12" s="91">
        <f>diarrhoea_6_11mo</f>
        <v>1.82639637369</v>
      </c>
      <c r="F12" s="91">
        <f>diarrhoea_12_23mo</f>
        <v>1.4515260565799999</v>
      </c>
      <c r="G12" s="91">
        <f>diarrhoea_24_59mo</f>
        <v>1.4515260565799999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5.2000000000000005E-2</v>
      </c>
      <c r="I15" s="91">
        <f>food_insecure</f>
        <v>5.2000000000000005E-2</v>
      </c>
      <c r="J15" s="91">
        <f>food_insecure</f>
        <v>5.2000000000000005E-2</v>
      </c>
      <c r="K15" s="91">
        <f>food_insecure</f>
        <v>5.2000000000000005E-2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0.93900000000000006</v>
      </c>
      <c r="I18" s="91">
        <f>frac_PW_health_facility</f>
        <v>0.93900000000000006</v>
      </c>
      <c r="J18" s="91">
        <f>frac_PW_health_facility</f>
        <v>0.93900000000000006</v>
      </c>
      <c r="K18" s="91">
        <f>frac_PW_health_facility</f>
        <v>0.93900000000000006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0.77700000000000002</v>
      </c>
      <c r="M24" s="91">
        <f>famplan_unmet_need</f>
        <v>0.77700000000000002</v>
      </c>
      <c r="N24" s="91">
        <f>famplan_unmet_need</f>
        <v>0.77700000000000002</v>
      </c>
      <c r="O24" s="91">
        <f>famplan_unmet_need</f>
        <v>0.77700000000000002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4.4137422049363995E-2</v>
      </c>
      <c r="M25" s="91">
        <f>(1-food_insecure)*(0.49)+food_insecure*(0.7)</f>
        <v>0.50092000000000003</v>
      </c>
      <c r="N25" s="91">
        <f>(1-food_insecure)*(0.49)+food_insecure*(0.7)</f>
        <v>0.50092000000000003</v>
      </c>
      <c r="O25" s="91">
        <f>(1-food_insecure)*(0.49)+food_insecure*(0.7)</f>
        <v>0.50092000000000003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1.8916038021155993E-2</v>
      </c>
      <c r="M26" s="91">
        <f>(1-food_insecure)*(0.21)+food_insecure*(0.3)</f>
        <v>0.21467999999999998</v>
      </c>
      <c r="N26" s="91">
        <f>(1-food_insecure)*(0.21)+food_insecure*(0.3)</f>
        <v>0.21467999999999998</v>
      </c>
      <c r="O26" s="91">
        <f>(1-food_insecure)*(0.21)+food_insecure*(0.3)</f>
        <v>0.21467999999999998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2.5059256629479994E-2</v>
      </c>
      <c r="M27" s="91">
        <f>(1-food_insecure)*(0.3)</f>
        <v>0.28439999999999999</v>
      </c>
      <c r="N27" s="91">
        <f>(1-food_insecure)*(0.3)</f>
        <v>0.28439999999999999</v>
      </c>
      <c r="O27" s="91">
        <f>(1-food_insecure)*(0.3)</f>
        <v>0.28439999999999999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23030.639999999999</v>
      </c>
      <c r="C2" s="78">
        <v>59000</v>
      </c>
      <c r="D2" s="78">
        <v>137000</v>
      </c>
      <c r="E2" s="78">
        <v>159000</v>
      </c>
      <c r="F2" s="78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22794.750199999999</v>
      </c>
      <c r="C3" s="78">
        <v>58000</v>
      </c>
      <c r="D3" s="78">
        <v>134000</v>
      </c>
      <c r="E3" s="78">
        <v>158000</v>
      </c>
      <c r="F3" s="78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7">
        <f t="shared" si="2"/>
        <v>2022</v>
      </c>
      <c r="B4" s="77">
        <v>22547.830399999999</v>
      </c>
      <c r="C4" s="78">
        <v>57000</v>
      </c>
      <c r="D4" s="78">
        <v>131000</v>
      </c>
      <c r="E4" s="78">
        <v>158000</v>
      </c>
      <c r="F4" s="78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7">
        <f t="shared" si="2"/>
        <v>2023</v>
      </c>
      <c r="B5" s="77">
        <v>22311.585999999999</v>
      </c>
      <c r="C5" s="78">
        <v>56000</v>
      </c>
      <c r="D5" s="78">
        <v>127000</v>
      </c>
      <c r="E5" s="78">
        <v>157000</v>
      </c>
      <c r="F5" s="78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7">
        <f t="shared" si="2"/>
        <v>2024</v>
      </c>
      <c r="B6" s="77">
        <v>22053.9908</v>
      </c>
      <c r="C6" s="78">
        <v>55000</v>
      </c>
      <c r="D6" s="78">
        <v>124000</v>
      </c>
      <c r="E6" s="78">
        <v>155000</v>
      </c>
      <c r="F6" s="78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7">
        <f t="shared" si="2"/>
        <v>2025</v>
      </c>
      <c r="B7" s="77">
        <v>21796.632000000001</v>
      </c>
      <c r="C7" s="78">
        <v>55000</v>
      </c>
      <c r="D7" s="78">
        <v>121000</v>
      </c>
      <c r="E7" s="78">
        <v>153000</v>
      </c>
      <c r="F7" s="78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7">
        <f t="shared" si="2"/>
        <v>2026</v>
      </c>
      <c r="B8" s="77">
        <v>21497.769600000003</v>
      </c>
      <c r="C8" s="78">
        <v>54000</v>
      </c>
      <c r="D8" s="78">
        <v>118000</v>
      </c>
      <c r="E8" s="78">
        <v>150000</v>
      </c>
      <c r="F8" s="78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7">
        <f t="shared" si="2"/>
        <v>2027</v>
      </c>
      <c r="B9" s="77">
        <v>21189.021000000004</v>
      </c>
      <c r="C9" s="78">
        <v>55000</v>
      </c>
      <c r="D9" s="78">
        <v>116000</v>
      </c>
      <c r="E9" s="78">
        <v>146000</v>
      </c>
      <c r="F9" s="78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7">
        <f t="shared" si="2"/>
        <v>2028</v>
      </c>
      <c r="B10" s="77">
        <v>20880.825200000003</v>
      </c>
      <c r="C10" s="78">
        <v>55000</v>
      </c>
      <c r="D10" s="78">
        <v>114000</v>
      </c>
      <c r="E10" s="78">
        <v>143000</v>
      </c>
      <c r="F10" s="78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7">
        <f t="shared" si="2"/>
        <v>2029</v>
      </c>
      <c r="B11" s="77">
        <v>20563.296000000002</v>
      </c>
      <c r="C11" s="78">
        <v>56000</v>
      </c>
      <c r="D11" s="78">
        <v>113000</v>
      </c>
      <c r="E11" s="78">
        <v>139000</v>
      </c>
      <c r="F11" s="78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7">
        <f t="shared" si="2"/>
        <v>2030</v>
      </c>
      <c r="B12" s="77">
        <v>20236.848000000002</v>
      </c>
      <c r="C12" s="78">
        <v>56000</v>
      </c>
      <c r="D12" s="78">
        <v>112000</v>
      </c>
      <c r="E12" s="78">
        <v>135000</v>
      </c>
      <c r="F12" s="78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7" t="str">
        <f t="shared" si="2"/>
        <v/>
      </c>
      <c r="B13" s="77">
        <v>60000</v>
      </c>
      <c r="C13" s="78">
        <v>141000</v>
      </c>
      <c r="D13" s="78">
        <v>159000</v>
      </c>
      <c r="E13" s="78">
        <v>147000</v>
      </c>
      <c r="F13" s="78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5.9721052500000009E-3</v>
      </c>
    </row>
    <row r="4" spans="1:8" ht="15.75" customHeight="1" x14ac:dyDescent="0.25">
      <c r="B4" s="24" t="s">
        <v>7</v>
      </c>
      <c r="C4" s="79">
        <v>4.4788426317830525E-2</v>
      </c>
    </row>
    <row r="5" spans="1:8" ht="15.75" customHeight="1" x14ac:dyDescent="0.25">
      <c r="B5" s="24" t="s">
        <v>8</v>
      </c>
      <c r="C5" s="79">
        <v>2.5381465004258374E-2</v>
      </c>
    </row>
    <row r="6" spans="1:8" ht="15.75" customHeight="1" x14ac:dyDescent="0.25">
      <c r="B6" s="24" t="s">
        <v>10</v>
      </c>
      <c r="C6" s="79">
        <v>5.9556379480938101E-2</v>
      </c>
    </row>
    <row r="7" spans="1:8" ht="15.75" customHeight="1" x14ac:dyDescent="0.25">
      <c r="B7" s="24" t="s">
        <v>13</v>
      </c>
      <c r="C7" s="79">
        <v>0.56241049606787996</v>
      </c>
    </row>
    <row r="8" spans="1:8" ht="15.75" customHeight="1" x14ac:dyDescent="0.25">
      <c r="B8" s="24" t="s">
        <v>14</v>
      </c>
      <c r="C8" s="79">
        <v>2.7768727916668357E-6</v>
      </c>
    </row>
    <row r="9" spans="1:8" ht="15.75" customHeight="1" x14ac:dyDescent="0.25">
      <c r="B9" s="24" t="s">
        <v>27</v>
      </c>
      <c r="C9" s="79">
        <v>0.14850443900462423</v>
      </c>
    </row>
    <row r="10" spans="1:8" ht="15.75" customHeight="1" x14ac:dyDescent="0.25">
      <c r="B10" s="24" t="s">
        <v>15</v>
      </c>
      <c r="C10" s="79">
        <v>0.15338391200167711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4.6839323529301397E-2</v>
      </c>
      <c r="D14" s="79">
        <v>4.6839323529301397E-2</v>
      </c>
      <c r="E14" s="79">
        <v>1.8955889402884701E-2</v>
      </c>
      <c r="F14" s="79">
        <v>1.8955889402884701E-2</v>
      </c>
    </row>
    <row r="15" spans="1:8" ht="15.75" customHeight="1" x14ac:dyDescent="0.25">
      <c r="B15" s="24" t="s">
        <v>16</v>
      </c>
      <c r="C15" s="79">
        <v>0.20407426233462503</v>
      </c>
      <c r="D15" s="79">
        <v>0.20407426233462503</v>
      </c>
      <c r="E15" s="79">
        <v>9.9538221368565299E-2</v>
      </c>
      <c r="F15" s="79">
        <v>9.9538221368565299E-2</v>
      </c>
    </row>
    <row r="16" spans="1:8" ht="15.75" customHeight="1" x14ac:dyDescent="0.25">
      <c r="B16" s="24" t="s">
        <v>17</v>
      </c>
      <c r="C16" s="79">
        <v>3.43432027518428E-2</v>
      </c>
      <c r="D16" s="79">
        <v>3.43432027518428E-2</v>
      </c>
      <c r="E16" s="79">
        <v>2.5236598594489398E-2</v>
      </c>
      <c r="F16" s="79">
        <v>2.5236598594489398E-2</v>
      </c>
    </row>
    <row r="17" spans="1:8" ht="15.75" customHeight="1" x14ac:dyDescent="0.25">
      <c r="B17" s="24" t="s">
        <v>18</v>
      </c>
      <c r="C17" s="79">
        <v>9.290703856275608E-5</v>
      </c>
      <c r="D17" s="79">
        <v>9.290703856275608E-5</v>
      </c>
      <c r="E17" s="79">
        <v>4.6616419077420999E-4</v>
      </c>
      <c r="F17" s="79">
        <v>4.6616419077420999E-4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4.7065147040641901E-2</v>
      </c>
      <c r="D19" s="79">
        <v>4.7065147040641901E-2</v>
      </c>
      <c r="E19" s="79">
        <v>9.5451204416139995E-2</v>
      </c>
      <c r="F19" s="79">
        <v>9.5451204416139995E-2</v>
      </c>
    </row>
    <row r="20" spans="1:8" ht="15.75" customHeight="1" x14ac:dyDescent="0.25">
      <c r="B20" s="24" t="s">
        <v>21</v>
      </c>
      <c r="C20" s="79">
        <v>2.23747589721561E-3</v>
      </c>
      <c r="D20" s="79">
        <v>2.23747589721561E-3</v>
      </c>
      <c r="E20" s="79">
        <v>2.0180875330141498E-2</v>
      </c>
      <c r="F20" s="79">
        <v>2.0180875330141498E-2</v>
      </c>
    </row>
    <row r="21" spans="1:8" ht="15.75" customHeight="1" x14ac:dyDescent="0.25">
      <c r="B21" s="24" t="s">
        <v>22</v>
      </c>
      <c r="C21" s="79">
        <v>4.60144788866007E-2</v>
      </c>
      <c r="D21" s="79">
        <v>4.60144788866007E-2</v>
      </c>
      <c r="E21" s="79">
        <v>0.23933675040655</v>
      </c>
      <c r="F21" s="79">
        <v>0.23933675040655</v>
      </c>
    </row>
    <row r="22" spans="1:8" ht="15.75" customHeight="1" x14ac:dyDescent="0.25">
      <c r="B22" s="24" t="s">
        <v>23</v>
      </c>
      <c r="C22" s="79">
        <v>0.61933320252120982</v>
      </c>
      <c r="D22" s="79">
        <v>0.61933320252120982</v>
      </c>
      <c r="E22" s="79">
        <v>0.50083429629045484</v>
      </c>
      <c r="F22" s="79">
        <v>0.50083429629045484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5.7200000000000001E-2</v>
      </c>
    </row>
    <row r="27" spans="1:8" ht="15.75" customHeight="1" x14ac:dyDescent="0.25">
      <c r="B27" s="24" t="s">
        <v>39</v>
      </c>
      <c r="C27" s="79">
        <v>4.4699999999999997E-2</v>
      </c>
    </row>
    <row r="28" spans="1:8" ht="15.75" customHeight="1" x14ac:dyDescent="0.25">
      <c r="B28" s="24" t="s">
        <v>40</v>
      </c>
      <c r="C28" s="79">
        <v>0.19500000000000001</v>
      </c>
    </row>
    <row r="29" spans="1:8" ht="15.75" customHeight="1" x14ac:dyDescent="0.25">
      <c r="B29" s="24" t="s">
        <v>41</v>
      </c>
      <c r="C29" s="79">
        <v>0.1477</v>
      </c>
    </row>
    <row r="30" spans="1:8" ht="15.75" customHeight="1" x14ac:dyDescent="0.25">
      <c r="B30" s="24" t="s">
        <v>42</v>
      </c>
      <c r="C30" s="79">
        <v>8.3699999999999997E-2</v>
      </c>
    </row>
    <row r="31" spans="1:8" ht="15.75" customHeight="1" x14ac:dyDescent="0.25">
      <c r="B31" s="24" t="s">
        <v>43</v>
      </c>
      <c r="C31" s="79">
        <v>6.1200000000000004E-2</v>
      </c>
    </row>
    <row r="32" spans="1:8" ht="15.75" customHeight="1" x14ac:dyDescent="0.25">
      <c r="B32" s="24" t="s">
        <v>44</v>
      </c>
      <c r="C32" s="79">
        <v>0.1024</v>
      </c>
    </row>
    <row r="33" spans="2:3" ht="15.75" customHeight="1" x14ac:dyDescent="0.25">
      <c r="B33" s="24" t="s">
        <v>45</v>
      </c>
      <c r="C33" s="79">
        <v>0.11269999999999999</v>
      </c>
    </row>
    <row r="34" spans="2:3" ht="15.75" customHeight="1" x14ac:dyDescent="0.25">
      <c r="B34" s="24" t="s">
        <v>46</v>
      </c>
      <c r="C34" s="79">
        <v>0.19540000000000027</v>
      </c>
    </row>
    <row r="35" spans="2:3" ht="15.75" customHeight="1" x14ac:dyDescent="0.25">
      <c r="B35" s="32" t="s">
        <v>129</v>
      </c>
      <c r="C35" s="74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0.69301821386407769</v>
      </c>
      <c r="D2" s="80">
        <v>0.69301821386407769</v>
      </c>
      <c r="E2" s="80">
        <v>0.88058561379876799</v>
      </c>
      <c r="F2" s="80">
        <v>0.77990315745222927</v>
      </c>
      <c r="G2" s="80">
        <v>0.80352388580357137</v>
      </c>
    </row>
    <row r="3" spans="1:15" ht="15.75" customHeight="1" x14ac:dyDescent="0.25">
      <c r="A3" s="5"/>
      <c r="B3" s="11" t="s">
        <v>118</v>
      </c>
      <c r="C3" s="80">
        <v>0.23400615013592233</v>
      </c>
      <c r="D3" s="80">
        <v>0.23400615013592233</v>
      </c>
      <c r="E3" s="80">
        <v>9.4062554201232024E-2</v>
      </c>
      <c r="F3" s="80">
        <v>0.16197988654777068</v>
      </c>
      <c r="G3" s="80">
        <v>0.14909720919642858</v>
      </c>
    </row>
    <row r="4" spans="1:15" ht="15.75" customHeight="1" x14ac:dyDescent="0.25">
      <c r="A4" s="5"/>
      <c r="B4" s="11" t="s">
        <v>116</v>
      </c>
      <c r="C4" s="81">
        <v>4.9983312328767127E-2</v>
      </c>
      <c r="D4" s="81">
        <v>4.9983312328767127E-2</v>
      </c>
      <c r="E4" s="81">
        <v>1.01407328E-2</v>
      </c>
      <c r="F4" s="81">
        <v>4.0080659310344824E-2</v>
      </c>
      <c r="G4" s="81">
        <v>2.5663573541666668E-2</v>
      </c>
    </row>
    <row r="5" spans="1:15" ht="15.75" customHeight="1" x14ac:dyDescent="0.25">
      <c r="A5" s="5"/>
      <c r="B5" s="11" t="s">
        <v>119</v>
      </c>
      <c r="C5" s="81">
        <v>2.2992323671232873E-2</v>
      </c>
      <c r="D5" s="81">
        <v>2.2992323671232873E-2</v>
      </c>
      <c r="E5" s="81">
        <v>1.52110992E-2</v>
      </c>
      <c r="F5" s="81">
        <v>1.8036296689655174E-2</v>
      </c>
      <c r="G5" s="81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0.89576618957477117</v>
      </c>
      <c r="D8" s="80">
        <v>0.89576618957477117</v>
      </c>
      <c r="E8" s="80">
        <v>0.86504743981420762</v>
      </c>
      <c r="F8" s="80">
        <v>0.92600924867278278</v>
      </c>
      <c r="G8" s="80">
        <v>0.93943252455331983</v>
      </c>
    </row>
    <row r="9" spans="1:15" ht="15.75" customHeight="1" x14ac:dyDescent="0.25">
      <c r="B9" s="7" t="s">
        <v>121</v>
      </c>
      <c r="C9" s="80">
        <v>8.6977297425228903E-2</v>
      </c>
      <c r="D9" s="80">
        <v>8.6977297425228903E-2</v>
      </c>
      <c r="E9" s="80">
        <v>5.0002742185792357E-2</v>
      </c>
      <c r="F9" s="80">
        <v>5.5000549327217131E-2</v>
      </c>
      <c r="G9" s="80">
        <v>5.3967400346680086E-2</v>
      </c>
    </row>
    <row r="10" spans="1:15" ht="15.75" customHeight="1" x14ac:dyDescent="0.25">
      <c r="B10" s="7" t="s">
        <v>122</v>
      </c>
      <c r="C10" s="81">
        <v>1.7256513000000001E-2</v>
      </c>
      <c r="D10" s="81">
        <v>1.7256513000000001E-2</v>
      </c>
      <c r="E10" s="81">
        <v>8.4949817999999996E-2</v>
      </c>
      <c r="F10" s="81">
        <v>1.34661878E-2</v>
      </c>
      <c r="G10" s="81">
        <v>4.6319467999999982E-3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5.5240141999999999E-3</v>
      </c>
      <c r="G11" s="81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0.46848806900000001</v>
      </c>
      <c r="D14" s="82">
        <v>0.46448791111799997</v>
      </c>
      <c r="E14" s="82">
        <v>0.46448791111799997</v>
      </c>
      <c r="F14" s="82">
        <v>0.24134989067099999</v>
      </c>
      <c r="G14" s="82">
        <v>0.24134989067099999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0.27927864023600002</v>
      </c>
      <c r="M14" s="83">
        <v>0.28507612679049998</v>
      </c>
      <c r="N14" s="83">
        <v>0.27244273048500001</v>
      </c>
      <c r="O14" s="83">
        <v>0.28033220925300001</v>
      </c>
    </row>
    <row r="15" spans="1:15" ht="15.75" customHeight="1" x14ac:dyDescent="0.25">
      <c r="B15" s="16" t="s">
        <v>68</v>
      </c>
      <c r="C15" s="80">
        <f>iron_deficiency_anaemia*C14</f>
        <v>0.27481342062442837</v>
      </c>
      <c r="D15" s="80">
        <f t="shared" ref="D15:O15" si="0">iron_deficiency_anaemia*D14</f>
        <v>0.27246694236098684</v>
      </c>
      <c r="E15" s="80">
        <f t="shared" si="0"/>
        <v>0.27246694236098684</v>
      </c>
      <c r="F15" s="80">
        <f t="shared" si="0"/>
        <v>0.14157498005062177</v>
      </c>
      <c r="G15" s="80">
        <f t="shared" si="0"/>
        <v>0.14157498005062177</v>
      </c>
      <c r="H15" s="80">
        <f t="shared" si="0"/>
        <v>0.16483359194247565</v>
      </c>
      <c r="I15" s="80">
        <f t="shared" si="0"/>
        <v>0.16483359194247565</v>
      </c>
      <c r="J15" s="80">
        <f t="shared" si="0"/>
        <v>0.16483359194247565</v>
      </c>
      <c r="K15" s="80">
        <f t="shared" si="0"/>
        <v>0.16483359194247565</v>
      </c>
      <c r="L15" s="80">
        <f t="shared" si="0"/>
        <v>0.16382384848010778</v>
      </c>
      <c r="M15" s="80">
        <f t="shared" si="0"/>
        <v>0.16722463329511289</v>
      </c>
      <c r="N15" s="80">
        <f t="shared" si="0"/>
        <v>0.15981392834326816</v>
      </c>
      <c r="O15" s="80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0.40899999999999997</v>
      </c>
      <c r="D2" s="81">
        <v>0.18600000000000003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0.375</v>
      </c>
      <c r="D4" s="81">
        <v>0.34399999999999997</v>
      </c>
      <c r="E4" s="81">
        <v>0.57100000000000006</v>
      </c>
      <c r="F4" s="81">
        <v>0.27500000000000002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0.254</v>
      </c>
      <c r="E5" s="80">
        <f>1-SUM(E2:E4)</f>
        <v>0.42899999999999994</v>
      </c>
      <c r="F5" s="80">
        <f>1-SUM(F2:F4)</f>
        <v>0.72499999999999998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6.5299999999999997E-2</v>
      </c>
      <c r="D2" s="143">
        <v>6.4180000000000001E-2</v>
      </c>
      <c r="E2" s="143">
        <v>6.3079999999999997E-2</v>
      </c>
      <c r="F2" s="143">
        <v>6.2019999999999999E-2</v>
      </c>
      <c r="G2" s="143">
        <v>6.0999999999999999E-2</v>
      </c>
      <c r="H2" s="143">
        <v>6.0010000000000001E-2</v>
      </c>
      <c r="I2" s="143">
        <v>5.9059999999999994E-2</v>
      </c>
      <c r="J2" s="143">
        <v>5.8139999999999997E-2</v>
      </c>
      <c r="K2" s="143">
        <v>5.7259999999999998E-2</v>
      </c>
      <c r="L2" s="143">
        <v>5.6410000000000002E-2</v>
      </c>
      <c r="M2" s="143">
        <v>5.5599999999999997E-2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2.316E-2</v>
      </c>
      <c r="D4" s="143">
        <v>2.3090000000000003E-2</v>
      </c>
      <c r="E4" s="143">
        <v>2.3029999999999998E-2</v>
      </c>
      <c r="F4" s="143">
        <v>2.298E-2</v>
      </c>
      <c r="G4" s="143">
        <v>2.2930000000000002E-2</v>
      </c>
      <c r="H4" s="143">
        <v>2.29E-2</v>
      </c>
      <c r="I4" s="143">
        <v>2.2860000000000002E-2</v>
      </c>
      <c r="J4" s="143">
        <v>2.2839999999999999E-2</v>
      </c>
      <c r="K4" s="143">
        <v>2.282E-2</v>
      </c>
      <c r="L4" s="143">
        <v>2.2799999999999997E-2</v>
      </c>
      <c r="M4" s="143">
        <v>2.2799999999999997E-2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0.27927864023600002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0.18600000000000003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0.27500000000000002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8.9380000000000006</v>
      </c>
      <c r="D13" s="142">
        <v>8.7569999999999997</v>
      </c>
      <c r="E13" s="142">
        <v>8.5649999999999995</v>
      </c>
      <c r="F13" s="142">
        <v>8.3800000000000008</v>
      </c>
      <c r="G13" s="142">
        <v>8.2200000000000006</v>
      </c>
      <c r="H13" s="142">
        <v>7.92</v>
      </c>
      <c r="I13" s="142">
        <v>7.77</v>
      </c>
      <c r="J13" s="142">
        <v>7.6479999999999997</v>
      </c>
      <c r="K13" s="142">
        <v>7.4340000000000002</v>
      </c>
      <c r="L13" s="142">
        <v>7.266</v>
      </c>
      <c r="M13" s="142">
        <v>7.093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0.08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65.001928394120526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40.036410720983589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523.71476704611985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4.4267326868432813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1.6358764354654884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1.6358764354654884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1.6358764354654884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1.6358764354654884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13.168710164779506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13.168710164779506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0.875475964674854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12.040601107909486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46.895735102694239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22.807060701214642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4.3771693628409292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18.748698836487737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149">
        <v>18.734198328869216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5.571177325536552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8.3727682055276347</v>
      </c>
      <c r="E27" s="86" t="s">
        <v>202</v>
      </c>
    </row>
    <row r="28" spans="1:5" ht="15.75" customHeight="1" x14ac:dyDescent="0.25">
      <c r="A28" s="52" t="s">
        <v>84</v>
      </c>
      <c r="B28" s="85">
        <v>0.62</v>
      </c>
      <c r="C28" s="85">
        <v>0.95</v>
      </c>
      <c r="D28" s="149">
        <v>0.97489879769439658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129.56175311793478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293.70081942196651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293.70081942196651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1.8958788645295754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0.17300000000000001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0.90900000000000003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0.99400000000000011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0.91900000000000004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2.0986624409251684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1.917001070644015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2020-07-16T02:35:13Z</dcterms:modified>
</cp:coreProperties>
</file>