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6024BBF7-CEE5-4ADD-8178-5B9C63B2C35E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<sst xmlns="http://schemas.openxmlformats.org/spreadsheetml/2006/main" count="1120" uniqueCount="273">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</sst>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186667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0.777842483520508</v>
      </c>
    </row>
    <row r="11" spans="1:3" ht="15" customHeight="1" x14ac:dyDescent="0.25">
      <c r="B11" s="7" t="s">
        <v>108</v>
      </c>
      <c r="C11" s="70">
        <v>0.95400000000000007</v>
      </c>
    </row>
    <row r="12" spans="1:3" ht="15" customHeight="1" x14ac:dyDescent="0.25">
      <c r="B12" s="7" t="s">
        <v>109</v>
      </c>
      <c r="C12" s="70">
        <v>0.79200000000000004</v>
      </c>
    </row>
    <row r="13" spans="1:3" ht="15" customHeight="1" x14ac:dyDescent="0.25">
      <c r="B13" s="7" t="s">
        <v>110</v>
      </c>
      <c r="C13" s="70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9.9900000000000003E-2</v>
      </c>
    </row>
    <row r="24" spans="1:3" ht="15" customHeight="1" x14ac:dyDescent="0.25">
      <c r="B24" s="20" t="s">
        <v>102</v>
      </c>
      <c r="C24" s="71">
        <v>0.6048</v>
      </c>
    </row>
    <row r="25" spans="1:3" ht="15" customHeight="1" x14ac:dyDescent="0.25">
      <c r="B25" s="20" t="s">
        <v>103</v>
      </c>
      <c r="C25" s="71">
        <v>0.27869999999999995</v>
      </c>
    </row>
    <row r="26" spans="1:3" ht="15" customHeight="1" x14ac:dyDescent="0.25">
      <c r="B26" s="20" t="s">
        <v>104</v>
      </c>
      <c r="C26" s="71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13.3</v>
      </c>
      <c r="D38" s="17"/>
      <c r="E38" s="18"/>
    </row>
    <row r="39" spans="1:5" ht="15" customHeight="1" x14ac:dyDescent="0.25">
      <c r="B39" s="16" t="s">
        <v>90</v>
      </c>
      <c r="C39" s="75">
        <v>15.5</v>
      </c>
      <c r="D39" s="17"/>
      <c r="E39" s="17"/>
    </row>
    <row r="40" spans="1:5" ht="15" customHeight="1" x14ac:dyDescent="0.25">
      <c r="B40" s="16" t="s">
        <v>171</v>
      </c>
      <c r="C40" s="75">
        <v>0.23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2.3399075874675002</v>
      </c>
      <c r="D51" s="17"/>
    </row>
    <row r="52" spans="1:4" ht="15" customHeight="1" x14ac:dyDescent="0.25">
      <c r="B52" s="16" t="s">
        <v>125</v>
      </c>
      <c r="C52" s="76">
        <v>1.89014060425</v>
      </c>
    </row>
    <row r="53" spans="1:4" ht="15.75" customHeight="1" x14ac:dyDescent="0.25">
      <c r="B53" s="16" t="s">
        <v>126</v>
      </c>
      <c r="C53" s="76">
        <v>1.89014060425</v>
      </c>
    </row>
    <row r="54" spans="1:4" ht="15.75" customHeight="1" x14ac:dyDescent="0.25">
      <c r="B54" s="16" t="s">
        <v>127</v>
      </c>
      <c r="C54" s="76">
        <v>1.13571075916</v>
      </c>
    </row>
    <row r="55" spans="1:4" ht="15.75" customHeight="1" x14ac:dyDescent="0.25">
      <c r="B55" s="16" t="s">
        <v>128</v>
      </c>
      <c r="C55" s="76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0.56528211483940793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2.3399075874675002</v>
      </c>
      <c r="D7" s="91">
        <f>diarrhoea_1_5mo</f>
        <v>1.89014060425</v>
      </c>
      <c r="E7" s="91">
        <f>diarrhoea_6_11mo</f>
        <v>1.89014060425</v>
      </c>
      <c r="F7" s="91">
        <f>diarrhoea_12_23mo</f>
        <v>1.13571075916</v>
      </c>
      <c r="G7" s="91">
        <f>diarrhoea_24_59mo</f>
        <v>1.13571075916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2.3399075874675002</v>
      </c>
      <c r="D12" s="91">
        <f>diarrhoea_1_5mo</f>
        <v>1.89014060425</v>
      </c>
      <c r="E12" s="91">
        <f>diarrhoea_6_11mo</f>
        <v>1.89014060425</v>
      </c>
      <c r="F12" s="91">
        <f>diarrhoea_12_23mo</f>
        <v>1.13571075916</v>
      </c>
      <c r="G12" s="91">
        <f>diarrhoea_24_59mo</f>
        <v>1.13571075916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0.95400000000000007</v>
      </c>
      <c r="I18" s="91">
        <f>frac_PW_health_facility</f>
        <v>0.95400000000000007</v>
      </c>
      <c r="J18" s="91">
        <f>frac_PW_health_facility</f>
        <v>0.95400000000000007</v>
      </c>
      <c r="K18" s="91">
        <f>frac_PW_health_facility</f>
        <v>0.95400000000000007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0.39600000000000002</v>
      </c>
      <c r="M24" s="91">
        <f>famplan_unmet_need</f>
        <v>0.39600000000000002</v>
      </c>
      <c r="N24" s="91">
        <f>famplan_unmet_need</f>
        <v>0.39600000000000002</v>
      </c>
      <c r="O24" s="91">
        <f>famplan_unmet_need</f>
        <v>0.39600000000000002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0.10909044846725453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4.6753049343109095E-2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6.6314018669128366E-2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0.777842483520508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33178.257999999994</v>
      </c>
      <c r="C2" s="78">
        <v>84000</v>
      </c>
      <c r="D2" s="78">
        <v>245000</v>
      </c>
      <c r="E2" s="78">
        <v>334000</v>
      </c>
      <c r="F2" s="78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38439.60158817879</v>
      </c>
      <c r="I2" s="22">
        <f>G2-H2</f>
        <v>873560.39841182122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32435.541599999997</v>
      </c>
      <c r="C3" s="78">
        <v>84000</v>
      </c>
      <c r="D3" s="78">
        <v>229000</v>
      </c>
      <c r="E3" s="78">
        <v>338000</v>
      </c>
      <c r="F3" s="78">
        <v>255000</v>
      </c>
      <c r="G3" s="22">
        <f t="shared" si="0"/>
        <v>906000</v>
      </c>
      <c r="H3" s="22">
        <f t="shared" si="1"/>
        <v>37579.106666805696</v>
      </c>
      <c r="I3" s="22">
        <f t="shared" ref="I3:I15" si="3">G3-H3</f>
        <v>868420.89333319431</v>
      </c>
    </row>
    <row r="4" spans="1:9" ht="15.75" customHeight="1" x14ac:dyDescent="0.25">
      <c r="A4" s="7">
        <f t="shared" si="2"/>
        <v>2022</v>
      </c>
      <c r="B4" s="77">
        <v>31678.700399999998</v>
      </c>
      <c r="C4" s="78">
        <v>85000</v>
      </c>
      <c r="D4" s="78">
        <v>216000</v>
      </c>
      <c r="E4" s="78">
        <v>338000</v>
      </c>
      <c r="F4" s="78">
        <v>260000</v>
      </c>
      <c r="G4" s="22">
        <f t="shared" si="0"/>
        <v>899000</v>
      </c>
      <c r="H4" s="22">
        <f t="shared" si="1"/>
        <v>36702.247062135699</v>
      </c>
      <c r="I4" s="22">
        <f t="shared" si="3"/>
        <v>862297.75293786428</v>
      </c>
    </row>
    <row r="5" spans="1:9" ht="15.75" customHeight="1" x14ac:dyDescent="0.25">
      <c r="A5" s="7">
        <f t="shared" si="2"/>
        <v>2023</v>
      </c>
      <c r="B5" s="77">
        <v>30926.596399999999</v>
      </c>
      <c r="C5" s="78">
        <v>87000</v>
      </c>
      <c r="D5" s="78">
        <v>204000</v>
      </c>
      <c r="E5" s="78">
        <v>336000</v>
      </c>
      <c r="F5" s="78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7">
        <f t="shared" si="2"/>
        <v>2024</v>
      </c>
      <c r="B6" s="77">
        <v>30170.527399999999</v>
      </c>
      <c r="C6" s="78">
        <v>89000</v>
      </c>
      <c r="D6" s="78">
        <v>194000</v>
      </c>
      <c r="E6" s="78">
        <v>330000</v>
      </c>
      <c r="F6" s="78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7">
        <f t="shared" si="2"/>
        <v>2025</v>
      </c>
      <c r="B7" s="77">
        <v>29411.040000000001</v>
      </c>
      <c r="C7" s="78">
        <v>90000</v>
      </c>
      <c r="D7" s="78">
        <v>185000</v>
      </c>
      <c r="E7" s="78">
        <v>322000</v>
      </c>
      <c r="F7" s="78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7">
        <f t="shared" si="2"/>
        <v>2026</v>
      </c>
      <c r="B8" s="77">
        <v>28891.262400000003</v>
      </c>
      <c r="C8" s="78">
        <v>92000</v>
      </c>
      <c r="D8" s="78">
        <v>179000</v>
      </c>
      <c r="E8" s="78">
        <v>308000</v>
      </c>
      <c r="F8" s="78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7">
        <f t="shared" si="2"/>
        <v>2027</v>
      </c>
      <c r="B9" s="77">
        <v>28366.759200000004</v>
      </c>
      <c r="C9" s="78">
        <v>93000</v>
      </c>
      <c r="D9" s="78">
        <v>175000</v>
      </c>
      <c r="E9" s="78">
        <v>293000</v>
      </c>
      <c r="F9" s="78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7">
        <f t="shared" si="2"/>
        <v>2028</v>
      </c>
      <c r="B10" s="77">
        <v>27846.050400000007</v>
      </c>
      <c r="C10" s="78">
        <v>93000</v>
      </c>
      <c r="D10" s="78">
        <v>173000</v>
      </c>
      <c r="E10" s="78">
        <v>275000</v>
      </c>
      <c r="F10" s="78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7">
        <f t="shared" si="2"/>
        <v>2029</v>
      </c>
      <c r="B11" s="77">
        <v>27312.988800000006</v>
      </c>
      <c r="C11" s="78">
        <v>93000</v>
      </c>
      <c r="D11" s="78">
        <v>171000</v>
      </c>
      <c r="E11" s="78">
        <v>257000</v>
      </c>
      <c r="F11" s="78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7">
        <f t="shared" si="2"/>
        <v>2030</v>
      </c>
      <c r="B12" s="77">
        <v>26776.205999999998</v>
      </c>
      <c r="C12" s="78">
        <v>92000</v>
      </c>
      <c r="D12" s="78">
        <v>171000</v>
      </c>
      <c r="E12" s="78">
        <v>240000</v>
      </c>
      <c r="F12" s="78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7" t="str">
        <f t="shared" si="2"/>
        <v/>
      </c>
      <c r="B13" s="77">
        <v>86000</v>
      </c>
      <c r="C13" s="78">
        <v>262000</v>
      </c>
      <c r="D13" s="78">
        <v>328000</v>
      </c>
      <c r="E13" s="78">
        <v>243000</v>
      </c>
      <c r="F13" s="78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9.3546902499999987E-3</v>
      </c>
    </row>
    <row r="4" spans="1:8" ht="15.75" customHeight="1" x14ac:dyDescent="0.25">
      <c r="B4" s="24" t="s">
        <v>7</v>
      </c>
      <c r="C4" s="79">
        <v>0.12881117724614524</v>
      </c>
    </row>
    <row r="5" spans="1:8" ht="15.75" customHeight="1" x14ac:dyDescent="0.25">
      <c r="B5" s="24" t="s">
        <v>8</v>
      </c>
      <c r="C5" s="79">
        <v>0.19120828180194127</v>
      </c>
    </row>
    <row r="6" spans="1:8" ht="15.75" customHeight="1" x14ac:dyDescent="0.25">
      <c r="B6" s="24" t="s">
        <v>10</v>
      </c>
      <c r="C6" s="79">
        <v>8.7658897539190039E-2</v>
      </c>
    </row>
    <row r="7" spans="1:8" ht="15.75" customHeight="1" x14ac:dyDescent="0.25">
      <c r="B7" s="24" t="s">
        <v>13</v>
      </c>
      <c r="C7" s="79">
        <v>8.5177642377611579E-2</v>
      </c>
    </row>
    <row r="8" spans="1:8" ht="15.75" customHeight="1" x14ac:dyDescent="0.25">
      <c r="B8" s="24" t="s">
        <v>14</v>
      </c>
      <c r="C8" s="79">
        <v>2.2531632094898009E-7</v>
      </c>
    </row>
    <row r="9" spans="1:8" ht="15.75" customHeight="1" x14ac:dyDescent="0.25">
      <c r="B9" s="24" t="s">
        <v>27</v>
      </c>
      <c r="C9" s="79">
        <v>0.33410248736784276</v>
      </c>
    </row>
    <row r="10" spans="1:8" ht="15.75" customHeight="1" x14ac:dyDescent="0.25">
      <c r="B10" s="24" t="s">
        <v>15</v>
      </c>
      <c r="C10" s="79">
        <v>0.16368659810094821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3.0015594501876599E-2</v>
      </c>
      <c r="D14" s="79">
        <v>3.0015594501876599E-2</v>
      </c>
      <c r="E14" s="79">
        <v>1.02378849733004E-2</v>
      </c>
      <c r="F14" s="79">
        <v>1.02378849733004E-2</v>
      </c>
    </row>
    <row r="15" spans="1:8" ht="15.75" customHeight="1" x14ac:dyDescent="0.25">
      <c r="B15" s="24" t="s">
        <v>16</v>
      </c>
      <c r="C15" s="79">
        <v>0.30306701078315301</v>
      </c>
      <c r="D15" s="79">
        <v>0.30306701078315301</v>
      </c>
      <c r="E15" s="79">
        <v>0.17231571164204901</v>
      </c>
      <c r="F15" s="79">
        <v>0.17231571164204901</v>
      </c>
    </row>
    <row r="16" spans="1:8" ht="15.75" customHeight="1" x14ac:dyDescent="0.25">
      <c r="B16" s="24" t="s">
        <v>17</v>
      </c>
      <c r="C16" s="79">
        <v>2.4323274784578301E-2</v>
      </c>
      <c r="D16" s="79">
        <v>2.4323274784578301E-2</v>
      </c>
      <c r="E16" s="79">
        <v>2.72850552801383E-2</v>
      </c>
      <c r="F16" s="79">
        <v>2.72850552801383E-2</v>
      </c>
    </row>
    <row r="17" spans="1:8" ht="15.75" customHeight="1" x14ac:dyDescent="0.25">
      <c r="B17" s="24" t="s">
        <v>18</v>
      </c>
      <c r="C17" s="79">
        <v>3.1757815626157801E-5</v>
      </c>
      <c r="D17" s="79">
        <v>3.1757815626157801E-5</v>
      </c>
      <c r="E17" s="79">
        <v>3.9377020535075199E-5</v>
      </c>
      <c r="F17" s="79">
        <v>3.9377020535075199E-5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2.7592811041142598E-4</v>
      </c>
      <c r="D19" s="79">
        <v>2.7592811041142598E-4</v>
      </c>
      <c r="E19" s="79">
        <v>1.1581140840134899E-4</v>
      </c>
      <c r="F19" s="79">
        <v>1.1581140840134899E-4</v>
      </c>
    </row>
    <row r="20" spans="1:8" ht="15.75" customHeight="1" x14ac:dyDescent="0.25">
      <c r="B20" s="24" t="s">
        <v>21</v>
      </c>
      <c r="C20" s="79">
        <v>4.3245123160495398E-3</v>
      </c>
      <c r="D20" s="79">
        <v>4.3245123160495398E-3</v>
      </c>
      <c r="E20" s="79">
        <v>1.34811918704593E-3</v>
      </c>
      <c r="F20" s="79">
        <v>1.34811918704593E-3</v>
      </c>
    </row>
    <row r="21" spans="1:8" ht="15.75" customHeight="1" x14ac:dyDescent="0.25">
      <c r="B21" s="24" t="s">
        <v>22</v>
      </c>
      <c r="C21" s="79">
        <v>0.15964070303675401</v>
      </c>
      <c r="D21" s="79">
        <v>0.15964070303675401</v>
      </c>
      <c r="E21" s="79">
        <v>0.37122714863918099</v>
      </c>
      <c r="F21" s="79">
        <v>0.37122714863918099</v>
      </c>
    </row>
    <row r="22" spans="1:8" ht="15.75" customHeight="1" x14ac:dyDescent="0.25">
      <c r="B22" s="24" t="s">
        <v>23</v>
      </c>
      <c r="C22" s="79">
        <v>0.47832121865155097</v>
      </c>
      <c r="D22" s="79">
        <v>0.47832121865155097</v>
      </c>
      <c r="E22" s="79">
        <v>0.4174308918493489</v>
      </c>
      <c r="F22" s="79">
        <v>0.4174308918493489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6.2899999999999998E-2</v>
      </c>
    </row>
    <row r="27" spans="1:8" ht="15.75" customHeight="1" x14ac:dyDescent="0.25">
      <c r="B27" s="24" t="s">
        <v>39</v>
      </c>
      <c r="C27" s="79">
        <v>3.1400000000000004E-2</v>
      </c>
    </row>
    <row r="28" spans="1:8" ht="15.75" customHeight="1" x14ac:dyDescent="0.25">
      <c r="B28" s="24" t="s">
        <v>40</v>
      </c>
      <c r="C28" s="79">
        <v>5.0900000000000001E-2</v>
      </c>
    </row>
    <row r="29" spans="1:8" ht="15.75" customHeight="1" x14ac:dyDescent="0.25">
      <c r="B29" s="24" t="s">
        <v>41</v>
      </c>
      <c r="C29" s="79">
        <v>0.11199999999999999</v>
      </c>
    </row>
    <row r="30" spans="1:8" ht="15.75" customHeight="1" x14ac:dyDescent="0.25">
      <c r="B30" s="24" t="s">
        <v>42</v>
      </c>
      <c r="C30" s="79">
        <v>5.6799999999999996E-2</v>
      </c>
    </row>
    <row r="31" spans="1:8" ht="15.75" customHeight="1" x14ac:dyDescent="0.25">
      <c r="B31" s="24" t="s">
        <v>43</v>
      </c>
      <c r="C31" s="79">
        <v>0.14369999999999999</v>
      </c>
    </row>
    <row r="32" spans="1:8" ht="15.75" customHeight="1" x14ac:dyDescent="0.25">
      <c r="B32" s="24" t="s">
        <v>44</v>
      </c>
      <c r="C32" s="79">
        <v>0.13750000000000001</v>
      </c>
    </row>
    <row r="33" spans="2:3" ht="15.75" customHeight="1" x14ac:dyDescent="0.25">
      <c r="B33" s="24" t="s">
        <v>45</v>
      </c>
      <c r="C33" s="79">
        <v>9.5199999999999993E-2</v>
      </c>
    </row>
    <row r="34" spans="2:3" ht="15.75" customHeight="1" x14ac:dyDescent="0.25">
      <c r="B34" s="24" t="s">
        <v>46</v>
      </c>
      <c r="C34" s="79">
        <v>0.30960000000223514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0.81970277847556994</v>
      </c>
      <c r="D2" s="80">
        <v>0.81970277847556994</v>
      </c>
      <c r="E2" s="80">
        <v>0.85362472081611573</v>
      </c>
      <c r="F2" s="80">
        <v>0.78393689172544878</v>
      </c>
      <c r="G2" s="80">
        <v>0.72139986048148141</v>
      </c>
    </row>
    <row r="3" spans="1:15" ht="15.75" customHeight="1" x14ac:dyDescent="0.25">
      <c r="A3" s="5"/>
      <c r="B3" s="11" t="s">
        <v>118</v>
      </c>
      <c r="C3" s="80">
        <v>0.10208752552442996</v>
      </c>
      <c r="D3" s="80">
        <v>0.10208752552442996</v>
      </c>
      <c r="E3" s="80">
        <v>0.11394990418388429</v>
      </c>
      <c r="F3" s="80">
        <v>0.16298687927455122</v>
      </c>
      <c r="G3" s="80">
        <v>0.20611424585185187</v>
      </c>
    </row>
    <row r="4" spans="1:15" ht="15.75" customHeight="1" x14ac:dyDescent="0.25">
      <c r="A4" s="5"/>
      <c r="B4" s="11" t="s">
        <v>116</v>
      </c>
      <c r="C4" s="81">
        <v>5.8172501157024784E-2</v>
      </c>
      <c r="D4" s="81">
        <v>5.8172501157024784E-2</v>
      </c>
      <c r="E4" s="81">
        <v>2.8729218264248711E-2</v>
      </c>
      <c r="F4" s="81">
        <v>4.1140426306220106E-2</v>
      </c>
      <c r="G4" s="81">
        <v>5.5330898832222218E-2</v>
      </c>
    </row>
    <row r="5" spans="1:15" ht="15.75" customHeight="1" x14ac:dyDescent="0.25">
      <c r="A5" s="5"/>
      <c r="B5" s="11" t="s">
        <v>119</v>
      </c>
      <c r="C5" s="81">
        <v>2.0037194842975205E-2</v>
      </c>
      <c r="D5" s="81">
        <v>2.0037194842975205E-2</v>
      </c>
      <c r="E5" s="81">
        <v>3.6961567357512953E-3</v>
      </c>
      <c r="F5" s="81">
        <v>1.1935802693779904E-2</v>
      </c>
      <c r="G5" s="81">
        <v>1.7154994834444444E-2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0.8471251134979253</v>
      </c>
      <c r="D8" s="80">
        <v>0.8471251134979253</v>
      </c>
      <c r="E8" s="80">
        <v>0.86936624107708116</v>
      </c>
      <c r="F8" s="80">
        <v>0.93322411247865844</v>
      </c>
      <c r="G8" s="80">
        <v>0.89253694296558284</v>
      </c>
    </row>
    <row r="9" spans="1:15" ht="15.75" customHeight="1" x14ac:dyDescent="0.25">
      <c r="B9" s="7" t="s">
        <v>121</v>
      </c>
      <c r="C9" s="80">
        <v>0.11701728250207467</v>
      </c>
      <c r="D9" s="80">
        <v>0.11701728250207467</v>
      </c>
      <c r="E9" s="80">
        <v>0.1040438309229188</v>
      </c>
      <c r="F9" s="80">
        <v>5.1012250521341458E-2</v>
      </c>
      <c r="G9" s="80">
        <v>9.2055379767750689E-2</v>
      </c>
    </row>
    <row r="10" spans="1:15" ht="15.75" customHeight="1" x14ac:dyDescent="0.25">
      <c r="B10" s="7" t="s">
        <v>122</v>
      </c>
      <c r="C10" s="81">
        <v>2.4556215999999999E-2</v>
      </c>
      <c r="D10" s="81">
        <v>2.4556215999999999E-2</v>
      </c>
      <c r="E10" s="81">
        <v>1.5720444E-2</v>
      </c>
      <c r="F10" s="81">
        <v>1.13919525E-2</v>
      </c>
      <c r="G10" s="81">
        <v>1.3493552633333334E-2</v>
      </c>
    </row>
    <row r="11" spans="1:15" ht="15.75" customHeight="1" x14ac:dyDescent="0.25">
      <c r="B11" s="7" t="s">
        <v>123</v>
      </c>
      <c r="C11" s="81">
        <v>1.1301388000000001E-2</v>
      </c>
      <c r="D11" s="81">
        <v>1.1301388000000001E-2</v>
      </c>
      <c r="E11" s="81">
        <v>1.0869484E-2</v>
      </c>
      <c r="F11" s="81">
        <v>4.3716844999999995E-3</v>
      </c>
      <c r="G11" s="81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0.49655583125000002</v>
      </c>
      <c r="D14" s="82">
        <v>0.47001446794099999</v>
      </c>
      <c r="E14" s="82">
        <v>0.47001446794099999</v>
      </c>
      <c r="F14" s="82">
        <v>0.21084454282599999</v>
      </c>
      <c r="G14" s="82">
        <v>0.21084454282599999</v>
      </c>
      <c r="H14" s="83">
        <v>0.27800000000000002</v>
      </c>
      <c r="I14" s="83">
        <v>0.34607885304659497</v>
      </c>
      <c r="J14" s="83">
        <v>0.39531182795698933</v>
      </c>
      <c r="K14" s="83">
        <v>0.41558422939068101</v>
      </c>
      <c r="L14" s="83">
        <v>0.36011756991699995</v>
      </c>
      <c r="M14" s="83">
        <v>0.31141480952549999</v>
      </c>
      <c r="N14" s="83">
        <v>0.30195740013</v>
      </c>
      <c r="O14" s="83">
        <v>0.32193382750099997</v>
      </c>
    </row>
    <row r="15" spans="1:15" ht="15.75" customHeight="1" x14ac:dyDescent="0.25">
      <c r="B15" s="16" t="s">
        <v>68</v>
      </c>
      <c r="C15" s="80">
        <f>iron_deficiency_anaemia*C14</f>
        <v>0.2806941304248402</v>
      </c>
      <c r="D15" s="80">
        <f t="shared" ref="D15:O15" si="0">iron_deficiency_anaemia*D14</f>
        <v>0.26569077244280759</v>
      </c>
      <c r="E15" s="80">
        <f t="shared" si="0"/>
        <v>0.26569077244280759</v>
      </c>
      <c r="F15" s="80">
        <f t="shared" si="0"/>
        <v>0.11918664907102938</v>
      </c>
      <c r="G15" s="80">
        <f t="shared" si="0"/>
        <v>0.11918664907102938</v>
      </c>
      <c r="H15" s="80">
        <f t="shared" si="0"/>
        <v>0.15714842792535541</v>
      </c>
      <c r="I15" s="80">
        <f t="shared" si="0"/>
        <v>0.19563218595137588</v>
      </c>
      <c r="J15" s="80">
        <f t="shared" si="0"/>
        <v>0.22346270612855912</v>
      </c>
      <c r="K15" s="80">
        <f t="shared" si="0"/>
        <v>0.23492233208386978</v>
      </c>
      <c r="L15" s="80">
        <f t="shared" si="0"/>
        <v>0.20356802151351008</v>
      </c>
      <c r="M15" s="80">
        <f t="shared" si="0"/>
        <v>0.17603722212088604</v>
      </c>
      <c r="N15" s="80">
        <f t="shared" si="0"/>
        <v>0.17069111773689571</v>
      </c>
      <c r="O15" s="80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0.55799999999999994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0.22399999999999998</v>
      </c>
      <c r="D3" s="81">
        <v>0.311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0.21</v>
      </c>
      <c r="E4" s="81">
        <v>0.68599999999999994</v>
      </c>
      <c r="F4" s="81">
        <v>0.26800000000000002</v>
      </c>
      <c r="G4" s="81">
        <v>0</v>
      </c>
    </row>
    <row r="5" spans="1:7" x14ac:dyDescent="0.25">
      <c r="B5" s="43" t="s">
        <v>169</v>
      </c>
      <c r="C5" s="80">
        <f>1-SUM(C2:C4)</f>
        <v>0.1120000000000001</v>
      </c>
      <c r="D5" s="80">
        <f>1-SUM(D2:D4)</f>
        <v>0.15200000000000002</v>
      </c>
      <c r="E5" s="80">
        <f>1-SUM(E2:E4)</f>
        <v>0.31400000000000006</v>
      </c>
      <c r="F5" s="80">
        <f>1-SUM(F2:F4)</f>
        <v>0.73199999999999998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7.6850000000000002E-2</v>
      </c>
      <c r="D2" s="143">
        <v>7.5270000000000004E-2</v>
      </c>
      <c r="E2" s="143">
        <v>7.3749999999999996E-2</v>
      </c>
      <c r="F2" s="143">
        <v>7.2279999999999997E-2</v>
      </c>
      <c r="G2" s="143">
        <v>7.0860000000000006E-2</v>
      </c>
      <c r="H2" s="143">
        <v>6.9510000000000002E-2</v>
      </c>
      <c r="I2" s="143">
        <v>6.8209999999999993E-2</v>
      </c>
      <c r="J2" s="143">
        <v>6.6959999999999992E-2</v>
      </c>
      <c r="K2" s="143">
        <v>6.5759999999999999E-2</v>
      </c>
      <c r="L2" s="143">
        <v>6.4600000000000005E-2</v>
      </c>
      <c r="M2" s="143">
        <v>6.3479999999999995E-2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1.9799999999999998E-2</v>
      </c>
      <c r="D4" s="143">
        <v>1.9119999999999998E-2</v>
      </c>
      <c r="E4" s="143">
        <v>1.8489999999999999E-2</v>
      </c>
      <c r="F4" s="143">
        <v>1.789E-2</v>
      </c>
      <c r="G4" s="143">
        <v>1.7310000000000002E-2</v>
      </c>
      <c r="H4" s="143">
        <v>1.6750000000000001E-2</v>
      </c>
      <c r="I4" s="143">
        <v>1.6209999999999999E-2</v>
      </c>
      <c r="J4" s="143">
        <v>1.5700000000000002E-2</v>
      </c>
      <c r="K4" s="143">
        <v>1.521E-2</v>
      </c>
      <c r="L4" s="143">
        <v>1.473E-2</v>
      </c>
      <c r="M4" s="143">
        <v>1.4279999999999999E-2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0.27800000000000002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0.36011756991699995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0.26800000000000002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13.263999999999999</v>
      </c>
      <c r="D13" s="142">
        <v>12.965999999999999</v>
      </c>
      <c r="E13" s="142">
        <v>12.686</v>
      </c>
      <c r="F13" s="142">
        <v>12.442</v>
      </c>
      <c r="G13" s="142">
        <v>12.208</v>
      </c>
      <c r="H13" s="142">
        <v>11.993</v>
      </c>
      <c r="I13" s="142">
        <v>11.795999999999999</v>
      </c>
      <c r="J13" s="142">
        <v>11.606</v>
      </c>
      <c r="K13" s="142">
        <v>11.406000000000001</v>
      </c>
      <c r="L13" s="142">
        <v>11.234</v>
      </c>
      <c r="M13" s="142">
        <v>11.05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43.717396986078114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44.834077734861665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190.0226088131827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5.4048141617554819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1.277916161010112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1.277916161010112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1.277916161010112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1.277916161010112</v>
      </c>
      <c r="E13" s="86" t="s">
        <v>202</v>
      </c>
    </row>
    <row r="14" spans="1:5" ht="15.75" customHeight="1" x14ac:dyDescent="0.25">
      <c r="A14" s="11" t="s">
        <v>187</v>
      </c>
      <c r="B14" s="85">
        <v>0.40899999999999997</v>
      </c>
      <c r="C14" s="85">
        <v>0.95</v>
      </c>
      <c r="D14" s="149">
        <v>14.359139603982028</v>
      </c>
      <c r="E14" s="86" t="s">
        <v>202</v>
      </c>
    </row>
    <row r="15" spans="1:5" ht="15.75" customHeight="1" x14ac:dyDescent="0.25">
      <c r="A15" s="11" t="s">
        <v>209</v>
      </c>
      <c r="B15" s="85">
        <v>0.40899999999999997</v>
      </c>
      <c r="C15" s="85">
        <v>0.95</v>
      </c>
      <c r="D15" s="149">
        <v>14.359139603982028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0.41542488627073465</v>
      </c>
      <c r="E17" s="86" t="s">
        <v>202</v>
      </c>
    </row>
    <row r="18" spans="1:5" ht="16.05" customHeight="1" x14ac:dyDescent="0.25">
      <c r="A18" s="52" t="s">
        <v>173</v>
      </c>
      <c r="B18" s="85">
        <v>0.82</v>
      </c>
      <c r="C18" s="85">
        <v>0.95</v>
      </c>
      <c r="D18" s="149">
        <v>4.4482358424844612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56.625848696237114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24.569538152769216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4.7648286502090178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20.68706504341953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149">
        <v>20.713852783119414</v>
      </c>
      <c r="E25" s="86" t="s">
        <v>202</v>
      </c>
    </row>
    <row r="26" spans="1:5" ht="15.75" customHeight="1" x14ac:dyDescent="0.25">
      <c r="A26" s="52" t="s">
        <v>137</v>
      </c>
      <c r="B26" s="85">
        <v>0.40899999999999997</v>
      </c>
      <c r="C26" s="85">
        <v>0.95</v>
      </c>
      <c r="D26" s="149">
        <v>5.0195778423936064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5.1341850989850606</v>
      </c>
      <c r="E27" s="86" t="s">
        <v>202</v>
      </c>
    </row>
    <row r="28" spans="1:5" ht="15.75" customHeight="1" x14ac:dyDescent="0.25">
      <c r="A28" s="52" t="s">
        <v>84</v>
      </c>
      <c r="B28" s="85">
        <v>0.33299999999999996</v>
      </c>
      <c r="C28" s="85">
        <v>0.95</v>
      </c>
      <c r="D28" s="149">
        <v>0.74479572947192452</v>
      </c>
      <c r="E28" s="86" t="s">
        <v>202</v>
      </c>
    </row>
    <row r="29" spans="1:5" ht="15.75" customHeight="1" x14ac:dyDescent="0.25">
      <c r="A29" s="52" t="s">
        <v>58</v>
      </c>
      <c r="B29" s="85">
        <v>0.82</v>
      </c>
      <c r="C29" s="85">
        <v>0.95</v>
      </c>
      <c r="D29" s="149">
        <v>80.983006519796163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267.28182251732181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267.28182251732181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0.85083653245513768</v>
      </c>
      <c r="E32" s="86" t="s">
        <v>202</v>
      </c>
    </row>
    <row r="33" spans="1:6" ht="15.75" customHeight="1" x14ac:dyDescent="0.25">
      <c r="A33" s="52" t="s">
        <v>83</v>
      </c>
      <c r="B33" s="85">
        <v>0.89400000000000002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0.46500000000000002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0.76400000000000001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0.88400000000000001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0.53900000000000003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2.0194350470253464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0.87479459031642348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2020-07-16T02:35:30Z</dcterms:modified>
</cp:coreProperties>
</file>