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28A4245-58A7-4953-B6E2-73B4077D6050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<sst xmlns="http://schemas.openxmlformats.org/spreadsheetml/2006/main" count="1113" uniqueCount="272">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</sst>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>
        <f>frac_mam_1month * 2.6</f>
        <v>9.3599997399999996E-2</v>
      </c>
      <c r="C3" s="26">
        <f>frac_mam_1_5months * 2.6</f>
        <v>9.3599997399999996E-2</v>
      </c>
      <c r="D3" s="26">
        <f>frac_mam_6_11months * 2.6</f>
        <v>9.3599997399999996E-2</v>
      </c>
      <c r="E3" s="26">
        <f>frac_mam_12_23months * 2.6</f>
        <v>9.3599997399999996E-2</v>
      </c>
      <c r="F3" s="26">
        <f>frac_mam_24_59months * 2.6</f>
        <v>9.3599997399999996E-2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116858.14200000001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>
        <f t="shared" ref="H2:H40" si="1">(B2 + stillbirth*B2/(1000-stillbirth))/(1-abortion)</f>
        <v>135512.21090423313</v>
      </c>
      <c r="I2" s="22">
        <f>G2-H2</f>
        <v>1730487.7890957668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115445.64719999999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>
        <f t="shared" si="1"/>
        <v>133874.23951462525</v>
      </c>
      <c r="I3" s="22">
        <f t="shared" ref="I3:I15" si="3">G3-H3</f>
        <v>1748125.7604853748</v>
      </c>
    </row>
    <row r="4" spans="1:9" ht="15.75" customHeight="1" x14ac:dyDescent="0.25">
      <c r="A4" s="92">
        <f t="shared" si="2"/>
        <v>2022</v>
      </c>
      <c r="B4" s="74">
        <v>113844.48419999999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>
        <f t="shared" si="1"/>
        <v>132017.48281428294</v>
      </c>
      <c r="I4" s="22">
        <f t="shared" si="3"/>
        <v>1759982.5171857171</v>
      </c>
    </row>
    <row r="5" spans="1:9" ht="15.75" customHeight="1" x14ac:dyDescent="0.25">
      <c r="A5" s="92">
        <f t="shared" si="2"/>
        <v>2023</v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>
        <f t="shared" si="2"/>
        <v>2024</v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>
        <f t="shared" si="2"/>
        <v>2025</v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>
        <f t="shared" si="2"/>
        <v>2026</v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>
        <f t="shared" si="2"/>
        <v>2027</v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>
        <f t="shared" si="2"/>
        <v>2028</v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>
        <f t="shared" si="2"/>
        <v>2029</v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>
        <f t="shared" si="2"/>
        <v>2030</v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>
        <v>0.63349056603773579</v>
      </c>
      <c r="E2" s="77">
        <v>0.62545562130177512</v>
      </c>
      <c r="F2" s="77">
        <v>0.55752604166666675</v>
      </c>
      <c r="G2" s="77">
        <v>0.52769130998702984</v>
      </c>
    </row>
    <row r="3" spans="1:15" ht="15.75" customHeight="1" x14ac:dyDescent="0.25">
      <c r="A3" s="5"/>
      <c r="B3" s="11" t="s">
        <v>118</v>
      </c>
      <c r="C3" s="77">
        <v>0.15650943396226413</v>
      </c>
      <c r="D3" s="77">
        <v>0.15650943396226413</v>
      </c>
      <c r="E3" s="77">
        <v>0.16454437869822486</v>
      </c>
      <c r="F3" s="77">
        <v>0.23247395833333334</v>
      </c>
      <c r="G3" s="77">
        <v>0.26230869001297019</v>
      </c>
    </row>
    <row r="4" spans="1:15" ht="15.75" customHeight="1" x14ac:dyDescent="0.25">
      <c r="A4" s="5"/>
      <c r="B4" s="11" t="s">
        <v>116</v>
      </c>
      <c r="C4" s="78">
        <v>0.12019736842105264</v>
      </c>
      <c r="D4" s="78">
        <v>0.12019736842105264</v>
      </c>
      <c r="E4" s="78">
        <v>0.11922580645161288</v>
      </c>
      <c r="F4" s="78">
        <v>0.11676724137931033</v>
      </c>
      <c r="G4" s="78">
        <v>0.12234782608695652</v>
      </c>
    </row>
    <row r="5" spans="1:15" ht="15.75" customHeight="1" x14ac:dyDescent="0.25">
      <c r="A5" s="5"/>
      <c r="B5" s="11" t="s">
        <v>119</v>
      </c>
      <c r="C5" s="78">
        <v>8.980263157894737E-2</v>
      </c>
      <c r="D5" s="78">
        <v>8.980263157894737E-2</v>
      </c>
      <c r="E5" s="78">
        <v>9.0774193548387075E-2</v>
      </c>
      <c r="F5" s="78">
        <v>9.3232758620689651E-2</v>
      </c>
      <c r="G5" s="78">
        <v>8.7652173913043474E-2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0.79390765765765769</v>
      </c>
      <c r="D8" s="77">
        <v>0.79390765765765769</v>
      </c>
      <c r="E8" s="77">
        <v>0.79716721672167223</v>
      </c>
      <c r="F8" s="77">
        <v>0.82090172786177118</v>
      </c>
      <c r="G8" s="77">
        <v>0.82124332977588055</v>
      </c>
    </row>
    <row r="9" spans="1:15" ht="15.75" customHeight="1" x14ac:dyDescent="0.25">
      <c r="B9" s="7" t="s">
        <v>121</v>
      </c>
      <c r="C9" s="77">
        <v>0.14109234234234236</v>
      </c>
      <c r="D9" s="77">
        <v>0.14109234234234236</v>
      </c>
      <c r="E9" s="77">
        <v>0.13783278327832785</v>
      </c>
      <c r="F9" s="77">
        <v>0.11409827213822897</v>
      </c>
      <c r="G9" s="77">
        <v>0.11375667022411955</v>
      </c>
    </row>
    <row r="10" spans="1:15" ht="15.75" customHeight="1" x14ac:dyDescent="0.25">
      <c r="B10" s="7" t="s">
        <v>122</v>
      </c>
      <c r="C10" s="78">
        <v>3.5999998999999998E-2</v>
      </c>
      <c r="D10" s="78">
        <v>3.5999998999999998E-2</v>
      </c>
      <c r="E10" s="78">
        <v>3.5999998999999998E-2</v>
      </c>
      <c r="F10" s="78">
        <v>3.5999998999999998E-2</v>
      </c>
      <c r="G10" s="78">
        <v>3.5999998999999998E-2</v>
      </c>
    </row>
    <row r="11" spans="1:15" ht="15.75" customHeight="1" x14ac:dyDescent="0.25">
      <c r="B11" s="7" t="s">
        <v>123</v>
      </c>
      <c r="C11" s="78">
        <v>2.9000001000000001E-2</v>
      </c>
      <c r="D11" s="78">
        <v>2.9000001000000001E-2</v>
      </c>
      <c r="E11" s="78">
        <v>2.9000001000000001E-2</v>
      </c>
      <c r="F11" s="78">
        <v>2.9000001000000001E-2</v>
      </c>
      <c r="G11" s="78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>
        <v>0.38</v>
      </c>
      <c r="I14" s="80">
        <v>0.38</v>
      </c>
      <c r="J14" s="80">
        <v>0.38</v>
      </c>
      <c r="K14" s="80">
        <v>0.38</v>
      </c>
      <c r="L14" s="80">
        <v>0.13189427456</v>
      </c>
      <c r="M14" s="80">
        <v>0.100085179257</v>
      </c>
      <c r="N14" s="80">
        <v>9.839159316835E-2</v>
      </c>
      <c r="O14" s="80">
        <v>0.13268825471500001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>
        <f t="shared" si="0"/>
        <v>0.19858450549065979</v>
      </c>
      <c r="I15" s="77">
        <f t="shared" si="0"/>
        <v>0.19858450549065979</v>
      </c>
      <c r="J15" s="77">
        <f t="shared" si="0"/>
        <v>0.19858450549065979</v>
      </c>
      <c r="K15" s="77">
        <f t="shared" si="0"/>
        <v>0.19858450549065979</v>
      </c>
      <c r="L15" s="77">
        <f t="shared" si="0"/>
        <v>6.8926734975123444E-2</v>
      </c>
      <c r="M15" s="77">
        <f t="shared" si="0"/>
        <v>5.2303594288672067E-2</v>
      </c>
      <c r="N15" s="77">
        <f t="shared" si="0"/>
        <v>5.1418541773092012E-2</v>
      </c>
      <c r="O15" s="77">
        <f t="shared" si="0"/>
        <v>6.9341661702623639E-2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0.48299999999999998</v>
      </c>
      <c r="D2" s="78">
        <v>0.26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0.25900000000000001</v>
      </c>
      <c r="D3" s="78">
        <v>0.27100000000000002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0.379</v>
      </c>
      <c r="E4" s="78">
        <v>0.79099999999999993</v>
      </c>
      <c r="F4" s="78">
        <v>0.46500000000000002</v>
      </c>
      <c r="G4" s="78">
        <v>0</v>
      </c>
    </row>
    <row r="5" spans="1:7" x14ac:dyDescent="0.25">
      <c r="B5" s="43" t="s">
        <v>169</v>
      </c>
      <c r="C5" s="77">
        <f>1-SUM(C2:C4)</f>
        <v>4.9000000000000044E-2</v>
      </c>
      <c r="D5" s="77">
        <f t="shared" ref="D5:G5" si="0">1-SUM(D2:D4)</f>
        <v>8.9999999999999969E-2</v>
      </c>
      <c r="E5" s="77">
        <f t="shared" si="0"/>
        <v>0.20900000000000007</v>
      </c>
      <c r="F5" s="77">
        <f t="shared" si="0"/>
        <v>0.53499999999999992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0.18554999999999999</v>
      </c>
      <c r="D2" s="28">
        <v>0.18501999999999999</v>
      </c>
      <c r="E2" s="28">
        <v>0.18371999999999999</v>
      </c>
      <c r="F2" s="28">
        <v>0.18243999999999999</v>
      </c>
      <c r="G2" s="28">
        <v>0.18115999999999999</v>
      </c>
      <c r="H2" s="28">
        <v>0.17992999999999998</v>
      </c>
      <c r="I2" s="28">
        <v>0.17867999999999998</v>
      </c>
      <c r="J2" s="28">
        <v>0.17742999999999998</v>
      </c>
      <c r="K2" s="28">
        <v>0.17620999999999998</v>
      </c>
      <c r="L2">
        <v>0.17502999999999999</v>
      </c>
      <c r="M2">
        <v>0.1739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5.4240000000000003E-2</v>
      </c>
      <c r="D4" s="28">
        <v>5.4730000000000001E-2</v>
      </c>
      <c r="E4" s="28">
        <v>5.5129999999999998E-2</v>
      </c>
      <c r="F4" s="28">
        <v>5.5540000000000006E-2</v>
      </c>
      <c r="G4" s="28">
        <v>5.595E-2</v>
      </c>
      <c r="H4" s="28">
        <v>5.6390000000000003E-2</v>
      </c>
      <c r="I4" s="28">
        <v>5.6829999999999999E-2</v>
      </c>
      <c r="J4" s="28">
        <v>5.7270000000000001E-2</v>
      </c>
      <c r="K4" s="28">
        <v>5.772E-2</v>
      </c>
      <c r="L4">
        <v>5.8179999999999996E-2</v>
      </c>
      <c r="M4">
        <v>5.867E-2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0.13189427456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0.46500000000000002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>
        <v>11.733000000000001</v>
      </c>
      <c r="G13" s="28">
        <v>11.496</v>
      </c>
      <c r="H13" s="28">
        <v>11.003</v>
      </c>
      <c r="I13" s="28">
        <v>10.616</v>
      </c>
      <c r="J13" s="28">
        <v>10.765000000000001</v>
      </c>
      <c r="K13" s="28">
        <v>9.8320000000000007</v>
      </c>
      <c r="L13">
        <v>9.8190000000000008</v>
      </c>
      <c r="M13">
        <v>9.7159999999999993</v>
      </c>
    </row>
    <row r="14" spans="1:13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64.29093262320508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40.020474605796245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1.6199403202781382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13.152774049592155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11.786983140406438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58.128221470678056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4.3672092908488347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18.712403989887616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8.2645854671639434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0.9649393618146459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127.93901204247943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225.17483376400904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225.17483376400904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1.8600226053580375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0.96599999999999997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2.0887030050454181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1.8811448114724774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2020-07-16T02:30:32Z</dcterms:modified>
</cp:coreProperties>
</file>