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5F21BB9-9281-480B-8209-D4EAC30C2CB9}" xr6:coauthVersionLast="45" xr6:coauthVersionMax="45" xr10:uidLastSave="{00000000-0000-0000-0000-000000000000}"/>
  <bookViews>
    <workbookView xWindow="384" yWindow="38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<sst xmlns="http://schemas.openxmlformats.org/spreadsheetml/2006/main" count="1113" uniqueCount="272">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</sst>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1.6299999999999999E-2</v>
      </c>
      <c r="D45" s="17"/>
    </row>
    <row r="46" spans="1:5" ht="15.75" customHeight="1" x14ac:dyDescent="0.25">
      <c r="B46" s="16" t="s">
        <v>11</v>
      </c>
      <c r="C46" s="67">
        <v>6.1399999999999996E-2</v>
      </c>
      <c r="D46" s="17"/>
    </row>
    <row r="47" spans="1:5" ht="15.75" customHeight="1" x14ac:dyDescent="0.25">
      <c r="B47" s="16" t="s">
        <v>12</v>
      </c>
      <c r="C47" s="67">
        <v>9.1700000000000004E-2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6.3213157800000017E-2</v>
      </c>
      <c r="C3" s="26">
        <f>frac_mam_1_5months * 2.6</f>
        <v>6.3213157800000017E-2</v>
      </c>
      <c r="D3" s="26">
        <f>frac_mam_6_11months * 2.6</f>
        <v>5.8669153400000007E-3</v>
      </c>
      <c r="E3" s="26">
        <f>frac_mam_12_23months * 2.6</f>
        <v>1.3485114760000002E-2</v>
      </c>
      <c r="F3" s="26">
        <f>frac_mam_24_59months * 2.6</f>
        <v>9.9669041333333343E-3</v>
      </c>
    </row>
    <row r="4" spans="1:6" ht="15.75" customHeight="1" x14ac:dyDescent="0.25">
      <c r="A4" s="3" t="s">
        <v>66</v>
      </c>
      <c r="B4" s="26">
        <f>frac_sam_1month * 2.6</f>
        <v>5.5658940999999997E-2</v>
      </c>
      <c r="C4" s="26">
        <f>frac_sam_1_5months * 2.6</f>
        <v>5.5658940999999997E-2</v>
      </c>
      <c r="D4" s="26">
        <f>frac_sam_6_11months * 2.6</f>
        <v>0</v>
      </c>
      <c r="E4" s="26">
        <f>frac_sam_12_23months * 2.6</f>
        <v>6.4903953400000007E-3</v>
      </c>
      <c r="F4" s="26">
        <f>frac_sam_24_59months * 2.6</f>
        <v>4.089914573333334E-3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141680.36600000001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165062.8374237775</v>
      </c>
      <c r="I2" s="22">
        <f>G2-H2</f>
        <v>5401937.1625762228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141296.86999999997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164616.05047871356</v>
      </c>
      <c r="I3" s="22">
        <f t="shared" ref="I3:I15" si="3">G3-H3</f>
        <v>5473383.9495212864</v>
      </c>
    </row>
    <row r="4" spans="1:9" ht="15.75" customHeight="1" x14ac:dyDescent="0.25">
      <c r="A4" s="92">
        <f t="shared" si="2"/>
        <v>2022</v>
      </c>
      <c r="B4" s="74">
        <v>140825.84319999997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164067.28693224842</v>
      </c>
      <c r="I4" s="22">
        <f t="shared" si="3"/>
        <v>5544932.7130677514</v>
      </c>
    </row>
    <row r="5" spans="1:9" ht="15.75" customHeight="1" x14ac:dyDescent="0.25">
      <c r="A5" s="92">
        <f t="shared" si="2"/>
        <v>2023</v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>
        <f t="shared" si="2"/>
        <v>2024</v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>
        <f t="shared" si="2"/>
        <v>2025</v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>
        <f t="shared" si="2"/>
        <v>2026</v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>
        <f t="shared" si="2"/>
        <v>2027</v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>
        <f t="shared" si="2"/>
        <v>2028</v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>
        <f t="shared" si="2"/>
        <v>2029</v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>
        <f t="shared" si="2"/>
        <v>2030</v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0.75465491359696646</v>
      </c>
      <c r="E2" s="77">
        <v>0.74117284188888888</v>
      </c>
      <c r="F2" s="77">
        <v>0.69842364486942332</v>
      </c>
      <c r="G2" s="77">
        <v>0.74390079676070175</v>
      </c>
    </row>
    <row r="3" spans="1:15" ht="15.75" customHeight="1" x14ac:dyDescent="0.25">
      <c r="A3" s="5"/>
      <c r="B3" s="11" t="s">
        <v>118</v>
      </c>
      <c r="C3" s="77">
        <v>0.17407373340303359</v>
      </c>
      <c r="D3" s="77">
        <v>0.17407373340303359</v>
      </c>
      <c r="E3" s="77">
        <v>0.21176366911111111</v>
      </c>
      <c r="F3" s="77">
        <v>0.22510344813057673</v>
      </c>
      <c r="G3" s="77">
        <v>0.20853283790596494</v>
      </c>
    </row>
    <row r="4" spans="1:15" ht="15.75" customHeight="1" x14ac:dyDescent="0.25">
      <c r="A4" s="5"/>
      <c r="B4" s="11" t="s">
        <v>116</v>
      </c>
      <c r="C4" s="78">
        <v>5.2486655310077519E-2</v>
      </c>
      <c r="D4" s="78">
        <v>5.2486655310077519E-2</v>
      </c>
      <c r="E4" s="78">
        <v>3.6291915813380281E-2</v>
      </c>
      <c r="F4" s="78">
        <v>5.1257516043243245E-2</v>
      </c>
      <c r="G4" s="78">
        <v>3.6921473091397844E-2</v>
      </c>
    </row>
    <row r="5" spans="1:15" ht="15.75" customHeight="1" x14ac:dyDescent="0.25">
      <c r="A5" s="5"/>
      <c r="B5" s="11" t="s">
        <v>119</v>
      </c>
      <c r="C5" s="78">
        <v>1.878469768992248E-2</v>
      </c>
      <c r="D5" s="78">
        <v>1.878469768992248E-2</v>
      </c>
      <c r="E5" s="78">
        <v>1.0771573186619719E-2</v>
      </c>
      <c r="F5" s="78">
        <v>2.5215390956756751E-2</v>
      </c>
      <c r="G5" s="78">
        <v>1.0644892241935487E-2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0.85182042923789469</v>
      </c>
      <c r="D8" s="77">
        <v>0.85182042923789469</v>
      </c>
      <c r="E8" s="77">
        <v>0.93276020039609209</v>
      </c>
      <c r="F8" s="77">
        <v>0.95630560342137083</v>
      </c>
      <c r="G8" s="77">
        <v>0.95960782916180887</v>
      </c>
    </row>
    <row r="9" spans="1:15" ht="15.75" customHeight="1" x14ac:dyDescent="0.25">
      <c r="B9" s="7" t="s">
        <v>121</v>
      </c>
      <c r="C9" s="77">
        <v>0.10245953276210526</v>
      </c>
      <c r="D9" s="77">
        <v>0.10245953276210526</v>
      </c>
      <c r="E9" s="77">
        <v>6.4983293703907818E-2</v>
      </c>
      <c r="F9" s="77">
        <v>3.6011508078629038E-2</v>
      </c>
      <c r="G9" s="77">
        <v>3.4985702104857623E-2</v>
      </c>
    </row>
    <row r="10" spans="1:15" ht="15.75" customHeight="1" x14ac:dyDescent="0.25">
      <c r="B10" s="7" t="s">
        <v>122</v>
      </c>
      <c r="C10" s="78">
        <v>2.4312753000000003E-2</v>
      </c>
      <c r="D10" s="78">
        <v>2.4312753000000003E-2</v>
      </c>
      <c r="E10" s="78">
        <v>2.2565059000000001E-3</v>
      </c>
      <c r="F10" s="78">
        <v>5.1865826000000005E-3</v>
      </c>
      <c r="G10" s="78">
        <v>3.833424666666667E-3</v>
      </c>
    </row>
    <row r="11" spans="1:15" ht="15.75" customHeight="1" x14ac:dyDescent="0.25">
      <c r="B11" s="7" t="s">
        <v>123</v>
      </c>
      <c r="C11" s="78">
        <v>2.1407284999999998E-2</v>
      </c>
      <c r="D11" s="78">
        <v>2.1407284999999998E-2</v>
      </c>
      <c r="E11" s="78">
        <v>0</v>
      </c>
      <c r="F11" s="78">
        <v>2.4963059000000002E-3</v>
      </c>
      <c r="G11" s="78">
        <v>1.5730440666666668E-3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0.321919837002</v>
      </c>
      <c r="M14" s="80">
        <v>0.259959126298</v>
      </c>
      <c r="N14" s="80">
        <v>0.3030596436895</v>
      </c>
      <c r="O14" s="80">
        <v>0.30567124316600003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0.17599898948996881</v>
      </c>
      <c r="M15" s="77">
        <f t="shared" si="0"/>
        <v>0.14212402678639194</v>
      </c>
      <c r="N15" s="77">
        <f t="shared" si="0"/>
        <v>0.16568780458288634</v>
      </c>
      <c r="O15" s="77">
        <f t="shared" si="0"/>
        <v>0.16711560994305644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8.6999999999999994E-2</v>
      </c>
      <c r="D2" s="78">
        <v>8.6999999999999994E-2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0.19399999999999998</v>
      </c>
      <c r="D3" s="78">
        <v>0.21600000000000003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0.28100000000000003</v>
      </c>
      <c r="D4" s="78">
        <v>0.28100000000000003</v>
      </c>
      <c r="E4" s="78">
        <v>0.36799999999999999</v>
      </c>
      <c r="F4" s="78">
        <v>0.58200000000000007</v>
      </c>
      <c r="G4" s="78">
        <v>0</v>
      </c>
    </row>
    <row r="5" spans="1:7" x14ac:dyDescent="0.25">
      <c r="B5" s="43" t="s">
        <v>169</v>
      </c>
      <c r="C5" s="77">
        <f>1-SUM(C2:C4)</f>
        <v>0.43799999999999994</v>
      </c>
      <c r="D5" s="77">
        <f t="shared" ref="D5:G5" si="0">1-SUM(D2:D4)</f>
        <v>0.41599999999999993</v>
      </c>
      <c r="E5" s="77">
        <f t="shared" si="0"/>
        <v>0.63200000000000001</v>
      </c>
      <c r="F5" s="77">
        <f t="shared" si="0"/>
        <v>0.41799999999999993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5.4629999999999998E-2</v>
      </c>
      <c r="D2" s="28">
        <v>5.2350000000000001E-2</v>
      </c>
      <c r="E2" s="28">
        <v>5.0270000000000002E-2</v>
      </c>
      <c r="F2" s="28">
        <v>4.8280000000000003E-2</v>
      </c>
      <c r="G2" s="28">
        <v>4.6390000000000001E-2</v>
      </c>
      <c r="H2" s="28">
        <v>4.4569999999999999E-2</v>
      </c>
      <c r="I2" s="28">
        <v>4.2839999999999996E-2</v>
      </c>
      <c r="J2" s="28">
        <v>4.1180000000000001E-2</v>
      </c>
      <c r="K2" s="28">
        <v>3.959E-2</v>
      </c>
      <c r="L2">
        <v>3.8079999999999996E-2</v>
      </c>
      <c r="M2">
        <v>3.6639999999999999E-2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9.7400000000000004E-3</v>
      </c>
      <c r="D4" s="28">
        <v>9.5099999999999994E-3</v>
      </c>
      <c r="E4" s="28">
        <v>9.3699999999999999E-3</v>
      </c>
      <c r="F4" s="28">
        <v>9.2399999999999999E-3</v>
      </c>
      <c r="G4" s="28">
        <v>9.11E-3</v>
      </c>
      <c r="H4" s="28">
        <v>8.9899999999999997E-3</v>
      </c>
      <c r="I4" s="28">
        <v>8.8699999999999994E-3</v>
      </c>
      <c r="J4" s="28">
        <v>8.7500000000000008E-3</v>
      </c>
      <c r="K4" s="28">
        <v>8.6400000000000001E-3</v>
      </c>
      <c r="L4">
        <v>8.539999999999999E-3</v>
      </c>
      <c r="M4">
        <v>8.4499999999999992E-3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0.321919837002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8.6999999999999994E-2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0.58200000000000007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12.848000000000001</v>
      </c>
      <c r="D13" s="28">
        <v>12.516</v>
      </c>
      <c r="E13" s="28">
        <v>12.198</v>
      </c>
      <c r="F13" s="28">
        <v>11.897</v>
      </c>
      <c r="G13" s="28">
        <v>11.61</v>
      </c>
      <c r="H13" s="28">
        <v>11.337</v>
      </c>
      <c r="I13" s="28">
        <v>11.077</v>
      </c>
      <c r="J13" s="28">
        <v>10.835000000000001</v>
      </c>
      <c r="K13" s="28">
        <v>10.599</v>
      </c>
      <c r="L13">
        <v>10.369</v>
      </c>
      <c r="M13">
        <v>10.151</v>
      </c>
    </row>
    <row r="14" spans="1:13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57.606667746332491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39.870654846835585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407.77420725897525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0.96257147415530553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1.4701205613174808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1.4701205613174808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1.4701205613174808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1.4701205613174808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13.002954290631498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13.002954290631498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0.70972009052684637</v>
      </c>
      <c r="E17" s="86" t="s">
        <v>201</v>
      </c>
    </row>
    <row r="18" spans="1:5" ht="15.75" customHeight="1" x14ac:dyDescent="0.25">
      <c r="A18" s="53" t="s">
        <v>175</v>
      </c>
      <c r="B18" s="85">
        <v>0.70400000000000007</v>
      </c>
      <c r="C18" s="85">
        <v>0.95</v>
      </c>
      <c r="D18" s="86">
        <v>9.4026515569123248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12.071307465378538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22.434109984381625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4.2735719414984246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18.569028333816906</v>
      </c>
      <c r="E24" s="86" t="s">
        <v>201</v>
      </c>
    </row>
    <row r="25" spans="1:5" ht="15.75" customHeight="1" x14ac:dyDescent="0.25">
      <c r="A25" s="53" t="s">
        <v>87</v>
      </c>
      <c r="B25" s="85">
        <v>0.68400000000000005</v>
      </c>
      <c r="C25" s="85">
        <v>0.95</v>
      </c>
      <c r="D25" s="86">
        <v>18.565032572385192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5.1982266087035347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7.2475300810295877</v>
      </c>
      <c r="E27" s="86" t="s">
        <v>201</v>
      </c>
    </row>
    <row r="28" spans="1:5" ht="15.75" customHeight="1" x14ac:dyDescent="0.25">
      <c r="A28" s="53" t="s">
        <v>84</v>
      </c>
      <c r="B28" s="85">
        <v>0.24</v>
      </c>
      <c r="C28" s="85">
        <v>0.95</v>
      </c>
      <c r="D28" s="86">
        <v>0.87130055099777626</v>
      </c>
      <c r="E28" s="86" t="s">
        <v>201</v>
      </c>
    </row>
    <row r="29" spans="1:5" ht="15.75" customHeight="1" x14ac:dyDescent="0.25">
      <c r="A29" s="53" t="s">
        <v>58</v>
      </c>
      <c r="B29" s="85">
        <v>0.70400000000000007</v>
      </c>
      <c r="C29" s="85">
        <v>0.95</v>
      </c>
      <c r="D29" s="86">
        <v>112.68318125046407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279.99707803073977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279.99707803073977</v>
      </c>
      <c r="E31" s="86" t="s">
        <v>201</v>
      </c>
    </row>
    <row r="32" spans="1:5" ht="15.75" customHeight="1" x14ac:dyDescent="0.25">
      <c r="A32" s="53" t="s">
        <v>28</v>
      </c>
      <c r="B32" s="85">
        <v>0.22</v>
      </c>
      <c r="C32" s="85">
        <v>0.95</v>
      </c>
      <c r="D32" s="86">
        <v>1.5229281476965582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0.8859999999999999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0.82900000000000007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1.9950121286125371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1.544050353810998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2020-07-16T02:31:22Z</dcterms:modified>
</cp:coreProperties>
</file>