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EC40869-BDE6-4608-8CD0-41A51657902A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<sst xmlns="http://schemas.openxmlformats.org/spreadsheetml/2006/main" count="1113" uniqueCount="272">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</sst>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0.20713932200000001</v>
      </c>
      <c r="C3" s="26">
        <f>frac_mam_1_5months * 2.6</f>
        <v>0.20713932200000001</v>
      </c>
      <c r="D3" s="26">
        <f>frac_mam_6_11months * 2.6</f>
        <v>0.28611787099999997</v>
      </c>
      <c r="E3" s="26">
        <f>frac_mam_12_23months * 2.6</f>
        <v>0.2157089402</v>
      </c>
      <c r="F3" s="26">
        <f>frac_mam_24_59months * 2.6</f>
        <v>0.27151061686666667</v>
      </c>
    </row>
    <row r="4" spans="1:6" ht="15.75" customHeight="1" x14ac:dyDescent="0.25">
      <c r="A4" s="3" t="s">
        <v>66</v>
      </c>
      <c r="B4" s="26">
        <f>frac_sam_1month * 2.6</f>
        <v>0.19173689599999999</v>
      </c>
      <c r="C4" s="26">
        <f>frac_sam_1_5months * 2.6</f>
        <v>0.19173689599999999</v>
      </c>
      <c r="D4" s="26">
        <f>frac_sam_6_11months * 2.6</f>
        <v>0.19641087700000001</v>
      </c>
      <c r="E4" s="26">
        <f>frac_sam_12_23months * 2.6</f>
        <v>0.11843965380000002</v>
      </c>
      <c r="F4" s="26">
        <f>frac_sam_24_59months * 2.6</f>
        <v>0.12734405579999999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676699.89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806444.75429470337</v>
      </c>
      <c r="I2" s="22">
        <f>G2-H2</f>
        <v>9627555.2457052972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690231.79419999989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822571.15437097405</v>
      </c>
      <c r="I3" s="22">
        <f t="shared" ref="I3:I15" si="3">G3-H3</f>
        <v>9831428.8456290253</v>
      </c>
    </row>
    <row r="4" spans="1:9" ht="15.75" customHeight="1" x14ac:dyDescent="0.25">
      <c r="A4" s="92">
        <f t="shared" si="2"/>
        <v>2022</v>
      </c>
      <c r="B4" s="74">
        <v>703984.58879999991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838960.79655351164</v>
      </c>
      <c r="I4" s="22">
        <f t="shared" si="3"/>
        <v>10030039.203446489</v>
      </c>
    </row>
    <row r="5" spans="1:9" ht="15.75" customHeight="1" x14ac:dyDescent="0.25">
      <c r="A5" s="92">
        <f t="shared" si="2"/>
        <v>2023</v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>
        <f t="shared" si="2"/>
        <v>2024</v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>
        <f t="shared" si="2"/>
        <v>2025</v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>
        <f t="shared" si="2"/>
        <v>2026</v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>
        <f t="shared" si="2"/>
        <v>2027</v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>
        <f t="shared" si="2"/>
        <v>2028</v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>
        <f t="shared" si="2"/>
        <v>2029</v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>
        <f t="shared" si="2"/>
        <v>2030</v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0.67266877700000005</v>
      </c>
      <c r="E2" s="77">
        <v>0.69963384238095239</v>
      </c>
      <c r="F2" s="77">
        <v>0.49188472836601299</v>
      </c>
      <c r="G2" s="77">
        <v>0.40637890473790333</v>
      </c>
    </row>
    <row r="3" spans="1:15" ht="15.75" customHeight="1" x14ac:dyDescent="0.25">
      <c r="A3" s="5"/>
      <c r="B3" s="11" t="s">
        <v>118</v>
      </c>
      <c r="C3" s="77">
        <v>0.13934569300000002</v>
      </c>
      <c r="D3" s="77">
        <v>0.13934569300000002</v>
      </c>
      <c r="E3" s="77">
        <v>0.16461972761904764</v>
      </c>
      <c r="F3" s="77">
        <v>0.2317533816339869</v>
      </c>
      <c r="G3" s="77">
        <v>0.32658086526209684</v>
      </c>
    </row>
    <row r="4" spans="1:15" ht="15.75" customHeight="1" x14ac:dyDescent="0.25">
      <c r="A4" s="5"/>
      <c r="B4" s="11" t="s">
        <v>116</v>
      </c>
      <c r="C4" s="78">
        <v>9.9929150157894719E-2</v>
      </c>
      <c r="D4" s="78">
        <v>9.9929150157894719E-2</v>
      </c>
      <c r="E4" s="78">
        <v>7.7281383415841579E-2</v>
      </c>
      <c r="F4" s="78">
        <v>0.12139927984496124</v>
      </c>
      <c r="G4" s="78">
        <v>0.10702802869047617</v>
      </c>
    </row>
    <row r="5" spans="1:15" ht="15.75" customHeight="1" x14ac:dyDescent="0.25">
      <c r="A5" s="5"/>
      <c r="B5" s="11" t="s">
        <v>119</v>
      </c>
      <c r="C5" s="78">
        <v>8.8056379842105265E-2</v>
      </c>
      <c r="D5" s="78">
        <v>8.8056379842105265E-2</v>
      </c>
      <c r="E5" s="78">
        <v>5.8465046584158402E-2</v>
      </c>
      <c r="F5" s="78">
        <v>0.15496261015503876</v>
      </c>
      <c r="G5" s="78">
        <v>0.16001220130952379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0.63840916754098365</v>
      </c>
      <c r="D8" s="77">
        <v>0.63840916754098365</v>
      </c>
      <c r="E8" s="77">
        <v>0.57724269528279182</v>
      </c>
      <c r="F8" s="77">
        <v>0.65816047889791185</v>
      </c>
      <c r="G8" s="77">
        <v>0.63113227940690697</v>
      </c>
    </row>
    <row r="9" spans="1:15" ht="15.75" customHeight="1" x14ac:dyDescent="0.25">
      <c r="B9" s="7" t="s">
        <v>121</v>
      </c>
      <c r="C9" s="77">
        <v>0.20817690245901643</v>
      </c>
      <c r="D9" s="77">
        <v>0.20817690245901643</v>
      </c>
      <c r="E9" s="77">
        <v>0.23716932471720817</v>
      </c>
      <c r="F9" s="77">
        <v>0.21332083110208822</v>
      </c>
      <c r="G9" s="77">
        <v>0.21546207725975977</v>
      </c>
    </row>
    <row r="10" spans="1:15" ht="15.75" customHeight="1" x14ac:dyDescent="0.25">
      <c r="B10" s="7" t="s">
        <v>122</v>
      </c>
      <c r="C10" s="78">
        <v>7.9668970000000006E-2</v>
      </c>
      <c r="D10" s="78">
        <v>7.9668970000000006E-2</v>
      </c>
      <c r="E10" s="78">
        <v>0.11004533499999999</v>
      </c>
      <c r="F10" s="78">
        <v>8.2964976999999995E-2</v>
      </c>
      <c r="G10" s="78">
        <v>0.10442716033333334</v>
      </c>
    </row>
    <row r="11" spans="1:15" ht="15.75" customHeight="1" x14ac:dyDescent="0.25">
      <c r="B11" s="7" t="s">
        <v>123</v>
      </c>
      <c r="C11" s="78">
        <v>7.3744959999999998E-2</v>
      </c>
      <c r="D11" s="78">
        <v>7.3744959999999998E-2</v>
      </c>
      <c r="E11" s="78">
        <v>7.5542645000000005E-2</v>
      </c>
      <c r="F11" s="78">
        <v>4.5553713000000003E-2</v>
      </c>
      <c r="G11" s="78">
        <v>4.8978482999999996E-2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0.45554192316699998</v>
      </c>
      <c r="M14" s="80">
        <v>0.42926759167699996</v>
      </c>
      <c r="N14" s="80">
        <v>0.38362000160449999</v>
      </c>
      <c r="O14" s="80">
        <v>0.36969581662100004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0.18535824404906817</v>
      </c>
      <c r="M15" s="77">
        <f t="shared" si="0"/>
        <v>0.17466732033629243</v>
      </c>
      <c r="N15" s="77">
        <f t="shared" si="0"/>
        <v>0.15609349274631573</v>
      </c>
      <c r="O15" s="77">
        <f t="shared" si="0"/>
        <v>0.15042779581020788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0.153</v>
      </c>
      <c r="D2" s="78">
        <v>8.8000000000000009E-2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0.22500000000000001</v>
      </c>
      <c r="D3" s="78">
        <v>0.152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0.55600000000000005</v>
      </c>
      <c r="D4" s="78">
        <v>0.67200000000000004</v>
      </c>
      <c r="E4" s="78">
        <v>0.80400000000000005</v>
      </c>
      <c r="F4" s="78">
        <v>0.43200000000000005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8.7999999999999967E-2</v>
      </c>
      <c r="E5" s="77">
        <f t="shared" si="0"/>
        <v>0.19599999999999995</v>
      </c>
      <c r="F5" s="77">
        <f t="shared" si="0"/>
        <v>0.56799999999999995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0.33453000000000005</v>
      </c>
      <c r="D2" s="28">
        <v>0.33250999999999997</v>
      </c>
      <c r="E2" s="28">
        <v>0.32949000000000001</v>
      </c>
      <c r="F2" s="28">
        <v>0.32650000000000001</v>
      </c>
      <c r="G2" s="28">
        <v>0.32357999999999998</v>
      </c>
      <c r="H2" s="28">
        <v>0.32071</v>
      </c>
      <c r="I2" s="28">
        <v>0.31792000000000004</v>
      </c>
      <c r="J2" s="28">
        <v>0.31519999999999998</v>
      </c>
      <c r="K2" s="28">
        <v>0.3125</v>
      </c>
      <c r="L2">
        <v>0.30982999999999999</v>
      </c>
      <c r="M2">
        <v>0.30719999999999997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0.11882999999999999</v>
      </c>
      <c r="D4" s="28">
        <v>0.1167</v>
      </c>
      <c r="E4" s="28">
        <v>0.11486</v>
      </c>
      <c r="F4" s="28">
        <v>0.11305</v>
      </c>
      <c r="G4" s="28">
        <v>0.11127000000000001</v>
      </c>
      <c r="H4" s="28">
        <v>0.10952000000000001</v>
      </c>
      <c r="I4" s="28">
        <v>0.10779999999999999</v>
      </c>
      <c r="J4" s="28">
        <v>0.10611000000000001</v>
      </c>
      <c r="K4" s="28">
        <v>0.10445</v>
      </c>
      <c r="L4">
        <v>0.10282999999999999</v>
      </c>
      <c r="M4">
        <v>0.10125000000000001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0.45554192316699998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8.8000000000000009E-2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0.43200000000000005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>
        <v>86.54</v>
      </c>
      <c r="G13" s="28">
        <v>84.265000000000001</v>
      </c>
      <c r="H13" s="28">
        <v>82.067999999999998</v>
      </c>
      <c r="I13" s="28">
        <v>79.963999999999999</v>
      </c>
      <c r="J13" s="28">
        <v>78.087999999999994</v>
      </c>
      <c r="K13" s="28">
        <v>75.998000000000005</v>
      </c>
      <c r="L13">
        <v>74.204999999999998</v>
      </c>
      <c r="M13">
        <v>72.484999999999999</v>
      </c>
    </row>
    <row r="14" spans="1:13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 x14ac:dyDescent="0.25">
      <c r="A18" s="53" t="s">
        <v>175</v>
      </c>
      <c r="B18" s="85">
        <v>0.11</v>
      </c>
      <c r="C18" s="85">
        <v>0.95</v>
      </c>
      <c r="D18" s="86">
        <v>1.1126649011537906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 x14ac:dyDescent="0.25">
      <c r="A25" s="53" t="s">
        <v>87</v>
      </c>
      <c r="B25" s="85">
        <v>3.0000000000000001E-3</v>
      </c>
      <c r="C25" s="85">
        <v>0.95</v>
      </c>
      <c r="D25" s="86">
        <v>24.961580227935766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 x14ac:dyDescent="0.25">
      <c r="A29" s="53" t="s">
        <v>58</v>
      </c>
      <c r="B29" s="85">
        <v>0.11</v>
      </c>
      <c r="C29" s="85">
        <v>0.95</v>
      </c>
      <c r="D29" s="86">
        <v>59.64079630542151</v>
      </c>
      <c r="E29" s="86" t="s">
        <v>201</v>
      </c>
    </row>
    <row r="30" spans="1:5" ht="15.75" customHeight="1" x14ac:dyDescent="0.25">
      <c r="A30" s="53" t="s">
        <v>67</v>
      </c>
      <c r="B30" s="85">
        <v>0.20100000000000001</v>
      </c>
      <c r="C30" s="85">
        <v>0.95</v>
      </c>
      <c r="D30" s="86">
        <v>208.40678232408928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0.4330445396250559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0.23499999999999999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0.317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2020-07-16T02:31:53Z</dcterms:modified>
</cp:coreProperties>
</file>