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2AB86E0-4A94-4433-83C7-80E731795406}" xr6:coauthVersionLast="45" xr6:coauthVersionMax="45" xr10:uidLastSave="{00000000-0000-0000-0000-000000000000}"/>
  <bookViews>
    <workbookView xWindow="768" yWindow="76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<sst xmlns="http://schemas.openxmlformats.org/spreadsheetml/2006/main" count="1113" uniqueCount="272">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</sst>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0.17718869220000003</v>
      </c>
      <c r="C3" s="26">
        <f>frac_mam_1_5months * 2.6</f>
        <v>0.17718869220000003</v>
      </c>
      <c r="D3" s="26">
        <f>frac_mam_6_11months * 2.6</f>
        <v>0.36310454180000001</v>
      </c>
      <c r="E3" s="26">
        <f>frac_mam_12_23months * 2.6</f>
        <v>0.17975137439999997</v>
      </c>
      <c r="F3" s="26">
        <f>frac_mam_24_59months * 2.6</f>
        <v>6.995268498399998E-2</v>
      </c>
    </row>
    <row r="4" spans="1:6" ht="15.75" customHeight="1" x14ac:dyDescent="0.25">
      <c r="A4" s="3" t="s">
        <v>66</v>
      </c>
      <c r="B4" s="26">
        <f>frac_sam_1month * 2.6</f>
        <v>7.8112182200000005E-2</v>
      </c>
      <c r="C4" s="26">
        <f>frac_sam_1_5months * 2.6</f>
        <v>7.8112182200000005E-2</v>
      </c>
      <c r="D4" s="26">
        <f>frac_sam_6_11months * 2.6</f>
        <v>6.8367122200000005E-2</v>
      </c>
      <c r="E4" s="26">
        <f>frac_sam_12_23months * 2.6</f>
        <v>8.5147597600000013E-2</v>
      </c>
      <c r="F4" s="26">
        <f>frac_sam_24_59months * 2.6</f>
        <v>1.0197656282666667E-2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270384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321791.47535364644</v>
      </c>
      <c r="I2" s="22">
        <f>G2-H2</f>
        <v>828708.52464635356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274072.69099999999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326181.48851645831</v>
      </c>
      <c r="I3" s="22">
        <f t="shared" ref="I3:I15" si="3">G3-H3</f>
        <v>856318.51148354169</v>
      </c>
    </row>
    <row r="4" spans="1:9" ht="15.75" customHeight="1" x14ac:dyDescent="0.25">
      <c r="A4" s="92">
        <f t="shared" si="2"/>
        <v>2022</v>
      </c>
      <c r="B4" s="74">
        <v>277662.17040000006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330453.42721060273</v>
      </c>
      <c r="I4" s="22">
        <f t="shared" si="3"/>
        <v>885146.57278939732</v>
      </c>
    </row>
    <row r="5" spans="1:9" ht="15.75" customHeight="1" x14ac:dyDescent="0.25">
      <c r="A5" s="92">
        <f t="shared" si="2"/>
        <v>2023</v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>
        <f t="shared" si="2"/>
        <v>2024</v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>
        <f t="shared" si="2"/>
        <v>2025</v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>
        <f t="shared" si="2"/>
        <v>2026</v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>
        <f t="shared" si="2"/>
        <v>2027</v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>
        <f t="shared" si="2"/>
        <v>2028</v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>
        <f t="shared" si="2"/>
        <v>2029</v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>
        <f t="shared" si="2"/>
        <v>2030</v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0.67662151776536317</v>
      </c>
      <c r="E2" s="77">
        <v>0.60852726310012062</v>
      </c>
      <c r="F2" s="77">
        <v>0.46924458741808656</v>
      </c>
      <c r="G2" s="77">
        <v>0.35319956020428495</v>
      </c>
    </row>
    <row r="3" spans="1:15" ht="15.75" customHeight="1" x14ac:dyDescent="0.25">
      <c r="A3" s="5"/>
      <c r="B3" s="11" t="s">
        <v>118</v>
      </c>
      <c r="C3" s="77">
        <v>0.20357653223463687</v>
      </c>
      <c r="D3" s="77">
        <v>0.20357653223463687</v>
      </c>
      <c r="E3" s="77">
        <v>0.21711774689987939</v>
      </c>
      <c r="F3" s="77">
        <v>0.29252907258191352</v>
      </c>
      <c r="G3" s="77">
        <v>0.31617864312904831</v>
      </c>
    </row>
    <row r="4" spans="1:15" ht="15.75" customHeight="1" x14ac:dyDescent="0.25">
      <c r="A4" s="5"/>
      <c r="B4" s="11" t="s">
        <v>116</v>
      </c>
      <c r="C4" s="78">
        <v>6.959922809523808E-2</v>
      </c>
      <c r="D4" s="78">
        <v>6.959922809523808E-2</v>
      </c>
      <c r="E4" s="78">
        <v>0.1121581807017544</v>
      </c>
      <c r="F4" s="78">
        <v>0.16384343215189873</v>
      </c>
      <c r="G4" s="78">
        <v>0.20739003609090911</v>
      </c>
    </row>
    <row r="5" spans="1:15" ht="15.75" customHeight="1" x14ac:dyDescent="0.25">
      <c r="A5" s="5"/>
      <c r="B5" s="11" t="s">
        <v>119</v>
      </c>
      <c r="C5" s="78">
        <v>5.0202721904761903E-2</v>
      </c>
      <c r="D5" s="78">
        <v>5.0202721904761903E-2</v>
      </c>
      <c r="E5" s="78">
        <v>6.2196809298245621E-2</v>
      </c>
      <c r="F5" s="78">
        <v>7.4382907848101268E-2</v>
      </c>
      <c r="G5" s="78">
        <v>0.1232317605757576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0.72742471809944742</v>
      </c>
      <c r="D8" s="77">
        <v>0.72742471809944742</v>
      </c>
      <c r="E8" s="77">
        <v>0.64892623236276858</v>
      </c>
      <c r="F8" s="77">
        <v>0.67184243698113222</v>
      </c>
      <c r="G8" s="77">
        <v>0.82700088132300265</v>
      </c>
    </row>
    <row r="9" spans="1:15" ht="15.75" customHeight="1" x14ac:dyDescent="0.25">
      <c r="B9" s="7" t="s">
        <v>121</v>
      </c>
      <c r="C9" s="77">
        <v>0.17438263790055245</v>
      </c>
      <c r="D9" s="77">
        <v>0.17438263790055245</v>
      </c>
      <c r="E9" s="77">
        <v>0.18512312763723152</v>
      </c>
      <c r="F9" s="77">
        <v>0.22627334301886792</v>
      </c>
      <c r="G9" s="77">
        <v>0.14217206434366392</v>
      </c>
    </row>
    <row r="10" spans="1:15" ht="15.75" customHeight="1" x14ac:dyDescent="0.25">
      <c r="B10" s="7" t="s">
        <v>122</v>
      </c>
      <c r="C10" s="78">
        <v>6.8149497000000003E-2</v>
      </c>
      <c r="D10" s="78">
        <v>6.8149497000000003E-2</v>
      </c>
      <c r="E10" s="78">
        <v>0.13965559299999999</v>
      </c>
      <c r="F10" s="78">
        <v>6.9135143999999982E-2</v>
      </c>
      <c r="G10" s="78">
        <v>2.6904878839999993E-2</v>
      </c>
    </row>
    <row r="11" spans="1:15" ht="15.75" customHeight="1" x14ac:dyDescent="0.25">
      <c r="B11" s="7" t="s">
        <v>123</v>
      </c>
      <c r="C11" s="78">
        <v>3.0043147000000003E-2</v>
      </c>
      <c r="D11" s="78">
        <v>3.0043147000000003E-2</v>
      </c>
      <c r="E11" s="78">
        <v>2.6295047000000002E-2</v>
      </c>
      <c r="F11" s="78">
        <v>3.2749076000000002E-2</v>
      </c>
      <c r="G11" s="78">
        <v>3.9221754933333334E-3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0.41080108730100001</v>
      </c>
      <c r="M14" s="80">
        <v>0.308136691854</v>
      </c>
      <c r="N14" s="80">
        <v>0.30352350900650005</v>
      </c>
      <c r="O14" s="80">
        <v>0.35682129644549998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0.16135794571491829</v>
      </c>
      <c r="M15" s="77">
        <f t="shared" si="0"/>
        <v>0.1210325511152346</v>
      </c>
      <c r="N15" s="77">
        <f t="shared" si="0"/>
        <v>0.11922054591249648</v>
      </c>
      <c r="O15" s="77">
        <f t="shared" si="0"/>
        <v>0.14015530426187262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0.7609999999999999</v>
      </c>
      <c r="D2" s="78">
        <v>0.56000000000000005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</v>
      </c>
      <c r="D3" s="78">
        <v>0.26700000000000002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5.5999999999999994E-2</v>
      </c>
      <c r="D4" s="78">
        <v>0.16</v>
      </c>
      <c r="E4" s="78">
        <v>0.98499999999999999</v>
      </c>
      <c r="F4" s="78">
        <v>0.82</v>
      </c>
      <c r="G4" s="78">
        <v>0</v>
      </c>
    </row>
    <row r="5" spans="1:7" x14ac:dyDescent="0.25">
      <c r="B5" s="43" t="s">
        <v>169</v>
      </c>
      <c r="C5" s="77">
        <f>1-SUM(C2:C4)</f>
        <v>1.3000000000000123E-2</v>
      </c>
      <c r="D5" s="77">
        <f t="shared" ref="D5:G5" si="0">1-SUM(D2:D4)</f>
        <v>1.2999999999999901E-2</v>
      </c>
      <c r="E5" s="77">
        <f t="shared" si="0"/>
        <v>1.5000000000000013E-2</v>
      </c>
      <c r="F5" s="77">
        <f t="shared" si="0"/>
        <v>0.18000000000000005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0.23382999999999998</v>
      </c>
      <c r="D2" s="28">
        <v>0.22896</v>
      </c>
      <c r="E2" s="28">
        <v>0.22442000000000001</v>
      </c>
      <c r="F2" s="28">
        <v>0.21995000000000001</v>
      </c>
      <c r="G2" s="28">
        <v>0.21556999999999998</v>
      </c>
      <c r="H2" s="28">
        <v>0.21129000000000001</v>
      </c>
      <c r="I2" s="28">
        <v>0.20710000000000001</v>
      </c>
      <c r="J2" s="28">
        <v>0.20301</v>
      </c>
      <c r="K2" s="28">
        <v>0.19899</v>
      </c>
      <c r="L2">
        <v>0.19506000000000001</v>
      </c>
      <c r="M2">
        <v>0.19120999999999999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0.10378999999999999</v>
      </c>
      <c r="D4" s="28">
        <v>0.10499</v>
      </c>
      <c r="E4" s="28">
        <v>0.10624</v>
      </c>
      <c r="F4" s="28">
        <v>0.10750999999999999</v>
      </c>
      <c r="G4" s="28">
        <v>0.10880000000000001</v>
      </c>
      <c r="H4" s="28">
        <v>0.1101</v>
      </c>
      <c r="I4" s="28">
        <v>0.11143</v>
      </c>
      <c r="J4" s="28">
        <v>0.11277</v>
      </c>
      <c r="K4" s="28">
        <v>0.11413999999999999</v>
      </c>
      <c r="L4">
        <v>0.11552</v>
      </c>
      <c r="M4">
        <v>0.11692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0.41080108730100001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0.56000000000000005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58.752000000000002</v>
      </c>
      <c r="D13" s="28">
        <v>56.457999999999998</v>
      </c>
      <c r="E13" s="28">
        <v>54.319000000000003</v>
      </c>
      <c r="F13" s="28">
        <v>52.31</v>
      </c>
      <c r="G13" s="28">
        <v>50.406999999999996</v>
      </c>
      <c r="H13" s="28">
        <v>48.606000000000002</v>
      </c>
      <c r="I13" s="28">
        <v>46.896999999999998</v>
      </c>
      <c r="J13" s="28">
        <v>45.261000000000003</v>
      </c>
      <c r="K13" s="28">
        <v>43.701999999999998</v>
      </c>
      <c r="L13">
        <v>42.220999999999997</v>
      </c>
      <c r="M13">
        <v>40.79</v>
      </c>
    </row>
    <row r="14" spans="1:13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35.286531868543193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44.645110031904643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57.846169364861282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0.14631853752647689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1.0889484580530921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1.0889484580530921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1.0889484580530921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1.0889484580530921</v>
      </c>
      <c r="E13" s="86" t="s">
        <v>201</v>
      </c>
    </row>
    <row r="14" spans="1:5" ht="15.75" customHeight="1" x14ac:dyDescent="0.25">
      <c r="A14" s="11" t="s">
        <v>189</v>
      </c>
      <c r="B14" s="85">
        <v>0.371</v>
      </c>
      <c r="C14" s="85">
        <v>0.95</v>
      </c>
      <c r="D14" s="86">
        <v>14.170171901025009</v>
      </c>
      <c r="E14" s="86" t="s">
        <v>201</v>
      </c>
    </row>
    <row r="15" spans="1:5" ht="15.75" customHeight="1" x14ac:dyDescent="0.25">
      <c r="A15" s="11" t="s">
        <v>206</v>
      </c>
      <c r="B15" s="85">
        <v>0.371</v>
      </c>
      <c r="C15" s="85">
        <v>0.95</v>
      </c>
      <c r="D15" s="86">
        <v>14.170171901025009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0.22645423336558179</v>
      </c>
      <c r="E17" s="86" t="s">
        <v>201</v>
      </c>
    </row>
    <row r="18" spans="1:5" ht="15.75" customHeight="1" x14ac:dyDescent="0.25">
      <c r="A18" s="53" t="s">
        <v>175</v>
      </c>
      <c r="B18" s="85">
        <v>0.20300000000000001</v>
      </c>
      <c r="C18" s="85">
        <v>0.95</v>
      </c>
      <c r="D18" s="86">
        <v>1.4408777640412029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1.3333714995118502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24.144360821115924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4.6467238358608798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20.475417278229145</v>
      </c>
      <c r="E24" s="86" t="s">
        <v>201</v>
      </c>
    </row>
    <row r="25" spans="1:5" ht="15.75" customHeight="1" x14ac:dyDescent="0.25">
      <c r="A25" s="53" t="s">
        <v>87</v>
      </c>
      <c r="B25" s="85">
        <v>0.33100000000000002</v>
      </c>
      <c r="C25" s="85">
        <v>0.95</v>
      </c>
      <c r="D25" s="86">
        <v>20.479713943319375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4.5944005107403125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3.8513728622603769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0.62668679628320789</v>
      </c>
      <c r="E28" s="86" t="s">
        <v>201</v>
      </c>
    </row>
    <row r="29" spans="1:5" ht="15.75" customHeight="1" x14ac:dyDescent="0.25">
      <c r="A29" s="53" t="s">
        <v>58</v>
      </c>
      <c r="B29" s="85">
        <v>0.20300000000000001</v>
      </c>
      <c r="C29" s="85">
        <v>0.95</v>
      </c>
      <c r="D29" s="86">
        <v>61.740822968925912</v>
      </c>
      <c r="E29" s="86" t="s">
        <v>201</v>
      </c>
    </row>
    <row r="30" spans="1:5" ht="15.75" customHeight="1" x14ac:dyDescent="0.25">
      <c r="A30" s="53" t="s">
        <v>67</v>
      </c>
      <c r="B30" s="85">
        <v>6.4000000000000001E-2</v>
      </c>
      <c r="C30" s="85">
        <v>0.95</v>
      </c>
      <c r="D30" s="86">
        <v>170.35637154883472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170.35637154883472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0.42565395189955457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0.40100000000000002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0.11599999999999999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0.63100000000000001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5.5E-2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1.9013036373528487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0.44961725866312918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2020-07-16T02:32:16Z</dcterms:modified>
</cp:coreProperties>
</file>