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5A90B50-04B6-4F33-A831-B1DB63236038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<sst xmlns="http://schemas.openxmlformats.org/spreadsheetml/2006/main" count="1120" uniqueCount="273">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</sst>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155329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0.84200000000000008</v>
      </c>
    </row>
    <row r="12" spans="1:3" ht="15" customHeight="1" x14ac:dyDescent="0.25">
      <c r="B12" s="7" t="s">
        <v>109</v>
      </c>
      <c r="C12" s="70">
        <v>0.87</v>
      </c>
    </row>
    <row r="13" spans="1:3" ht="15" customHeight="1" x14ac:dyDescent="0.25">
      <c r="B13" s="7" t="s">
        <v>110</v>
      </c>
      <c r="C13" s="70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3.7400000000000003E-2</v>
      </c>
    </row>
    <row r="24" spans="1:3" ht="15" customHeight="1" x14ac:dyDescent="0.25">
      <c r="B24" s="20" t="s">
        <v>102</v>
      </c>
      <c r="C24" s="71">
        <v>0.53110000000000002</v>
      </c>
    </row>
    <row r="25" spans="1:3" ht="15" customHeight="1" x14ac:dyDescent="0.25">
      <c r="B25" s="20" t="s">
        <v>103</v>
      </c>
      <c r="C25" s="71">
        <v>0.41369999999999996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</v>
      </c>
    </row>
    <row r="38" spans="1:5" ht="15" customHeight="1" x14ac:dyDescent="0.25">
      <c r="B38" s="16" t="s">
        <v>91</v>
      </c>
      <c r="C38" s="75">
        <v>4.9000000000000004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1.6451898866500001</v>
      </c>
      <c r="D51" s="17"/>
    </row>
    <row r="52" spans="1:4" ht="15" customHeight="1" x14ac:dyDescent="0.25">
      <c r="B52" s="16" t="s">
        <v>125</v>
      </c>
      <c r="C52" s="76">
        <v>1.6034161679199999</v>
      </c>
    </row>
    <row r="53" spans="1:4" ht="15.75" customHeight="1" x14ac:dyDescent="0.25">
      <c r="B53" s="16" t="s">
        <v>126</v>
      </c>
      <c r="C53" s="76">
        <v>1.6034161679199999</v>
      </c>
    </row>
    <row r="54" spans="1:4" ht="15.75" customHeight="1" x14ac:dyDescent="0.25">
      <c r="B54" s="16" t="s">
        <v>127</v>
      </c>
      <c r="C54" s="76">
        <v>1.2944778271799899</v>
      </c>
    </row>
    <row r="55" spans="1:4" ht="15.75" customHeight="1" x14ac:dyDescent="0.25">
      <c r="B55" s="16" t="s">
        <v>128</v>
      </c>
      <c r="C55" s="76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0.55699511709464022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1.6451898866500001</v>
      </c>
      <c r="D7" s="91">
        <f>diarrhoea_1_5mo</f>
        <v>1.6034161679199999</v>
      </c>
      <c r="E7" s="91">
        <f>diarrhoea_6_11mo</f>
        <v>1.6034161679199999</v>
      </c>
      <c r="F7" s="91">
        <f>diarrhoea_12_23mo</f>
        <v>1.2944778271799899</v>
      </c>
      <c r="G7" s="91">
        <f>diarrhoea_24_59mo</f>
        <v>1.2944778271799899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1.6451898866500001</v>
      </c>
      <c r="D12" s="91">
        <f>diarrhoea_1_5mo</f>
        <v>1.6034161679199999</v>
      </c>
      <c r="E12" s="91">
        <f>diarrhoea_6_11mo</f>
        <v>1.6034161679199999</v>
      </c>
      <c r="F12" s="91">
        <f>diarrhoea_12_23mo</f>
        <v>1.2944778271799899</v>
      </c>
      <c r="G12" s="91">
        <f>diarrhoea_24_59mo</f>
        <v>1.2944778271799899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0.84200000000000008</v>
      </c>
      <c r="I18" s="91">
        <f>frac_PW_health_facility</f>
        <v>0.84200000000000008</v>
      </c>
      <c r="J18" s="91">
        <f>frac_PW_health_facility</f>
        <v>0.84200000000000008</v>
      </c>
      <c r="K18" s="91">
        <f>frac_PW_health_facility</f>
        <v>0.84200000000000008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0.78099999999999992</v>
      </c>
      <c r="M24" s="91">
        <f>famplan_unmet_need</f>
        <v>0.78099999999999992</v>
      </c>
      <c r="N24" s="91">
        <f>famplan_unmet_need</f>
        <v>0.78099999999999992</v>
      </c>
      <c r="O24" s="91">
        <f>famplan_unmet_need</f>
        <v>0.78099999999999992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32695.806</v>
      </c>
      <c r="C2" s="78">
        <v>86000</v>
      </c>
      <c r="D2" s="78">
        <v>228000</v>
      </c>
      <c r="E2" s="78">
        <v>238000</v>
      </c>
      <c r="F2" s="78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32635.533599999995</v>
      </c>
      <c r="C3" s="78">
        <v>83000</v>
      </c>
      <c r="D3" s="78">
        <v>224000</v>
      </c>
      <c r="E3" s="78">
        <v>238000</v>
      </c>
      <c r="F3" s="78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7">
        <f t="shared" si="2"/>
        <v>2022</v>
      </c>
      <c r="B4" s="77">
        <v>32556.586399999997</v>
      </c>
      <c r="C4" s="78">
        <v>82000</v>
      </c>
      <c r="D4" s="78">
        <v>218000</v>
      </c>
      <c r="E4" s="78">
        <v>237000</v>
      </c>
      <c r="F4" s="78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7">
        <f t="shared" si="2"/>
        <v>2023</v>
      </c>
      <c r="B5" s="77">
        <v>32468.314999999988</v>
      </c>
      <c r="C5" s="78">
        <v>83000</v>
      </c>
      <c r="D5" s="78">
        <v>212000</v>
      </c>
      <c r="E5" s="78">
        <v>235000</v>
      </c>
      <c r="F5" s="78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7">
        <f t="shared" si="2"/>
        <v>2024</v>
      </c>
      <c r="B6" s="77">
        <v>32380.065199999986</v>
      </c>
      <c r="C6" s="78">
        <v>84000</v>
      </c>
      <c r="D6" s="78">
        <v>205000</v>
      </c>
      <c r="E6" s="78">
        <v>234000</v>
      </c>
      <c r="F6" s="78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7">
        <f t="shared" si="2"/>
        <v>2025</v>
      </c>
      <c r="B7" s="77">
        <v>32282.495999999996</v>
      </c>
      <c r="C7" s="78">
        <v>83000</v>
      </c>
      <c r="D7" s="78">
        <v>197000</v>
      </c>
      <c r="E7" s="78">
        <v>234000</v>
      </c>
      <c r="F7" s="78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7">
        <f t="shared" si="2"/>
        <v>2026</v>
      </c>
      <c r="B8" s="77">
        <v>31894.401599999994</v>
      </c>
      <c r="C8" s="78">
        <v>83000</v>
      </c>
      <c r="D8" s="78">
        <v>191000</v>
      </c>
      <c r="E8" s="78">
        <v>232000</v>
      </c>
      <c r="F8" s="78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7">
        <f t="shared" si="2"/>
        <v>2027</v>
      </c>
      <c r="B9" s="77">
        <v>31498.730199999995</v>
      </c>
      <c r="C9" s="78">
        <v>82000</v>
      </c>
      <c r="D9" s="78">
        <v>184000</v>
      </c>
      <c r="E9" s="78">
        <v>232000</v>
      </c>
      <c r="F9" s="78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7">
        <f t="shared" si="2"/>
        <v>2028</v>
      </c>
      <c r="B10" s="77">
        <v>31104.822799999994</v>
      </c>
      <c r="C10" s="78">
        <v>80000</v>
      </c>
      <c r="D10" s="78">
        <v>178000</v>
      </c>
      <c r="E10" s="78">
        <v>231000</v>
      </c>
      <c r="F10" s="78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7">
        <f t="shared" si="2"/>
        <v>2029</v>
      </c>
      <c r="B11" s="77">
        <v>30703.69119999999</v>
      </c>
      <c r="C11" s="78">
        <v>79000</v>
      </c>
      <c r="D11" s="78">
        <v>172000</v>
      </c>
      <c r="E11" s="78">
        <v>230000</v>
      </c>
      <c r="F11" s="78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7">
        <f t="shared" si="2"/>
        <v>2030</v>
      </c>
      <c r="B12" s="77">
        <v>30304.5</v>
      </c>
      <c r="C12" s="78">
        <v>78000</v>
      </c>
      <c r="D12" s="78">
        <v>168000</v>
      </c>
      <c r="E12" s="78">
        <v>226000</v>
      </c>
      <c r="F12" s="78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7" t="str">
        <f t="shared" si="2"/>
        <v/>
      </c>
      <c r="B13" s="77">
        <v>90000</v>
      </c>
      <c r="C13" s="78">
        <v>230000</v>
      </c>
      <c r="D13" s="78">
        <v>239000</v>
      </c>
      <c r="E13" s="78">
        <v>242000</v>
      </c>
      <c r="F13" s="78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6.5810697499999989E-3</v>
      </c>
    </row>
    <row r="4" spans="1:8" ht="15.75" customHeight="1" x14ac:dyDescent="0.25">
      <c r="B4" s="24" t="s">
        <v>7</v>
      </c>
      <c r="C4" s="79">
        <v>3.2989666453113277E-2</v>
      </c>
    </row>
    <row r="5" spans="1:8" ht="15.75" customHeight="1" x14ac:dyDescent="0.25">
      <c r="B5" s="24" t="s">
        <v>8</v>
      </c>
      <c r="C5" s="79">
        <v>2.7585767124560779E-2</v>
      </c>
    </row>
    <row r="6" spans="1:8" ht="15.75" customHeight="1" x14ac:dyDescent="0.25">
      <c r="B6" s="24" t="s">
        <v>10</v>
      </c>
      <c r="C6" s="79">
        <v>8.2511169869548706E-2</v>
      </c>
    </row>
    <row r="7" spans="1:8" ht="15.75" customHeight="1" x14ac:dyDescent="0.25">
      <c r="B7" s="24" t="s">
        <v>13</v>
      </c>
      <c r="C7" s="79">
        <v>0.38330366221074397</v>
      </c>
    </row>
    <row r="8" spans="1:8" ht="15.75" customHeight="1" x14ac:dyDescent="0.25">
      <c r="B8" s="24" t="s">
        <v>14</v>
      </c>
      <c r="C8" s="79">
        <v>1.9954759105698675E-6</v>
      </c>
    </row>
    <row r="9" spans="1:8" ht="15.75" customHeight="1" x14ac:dyDescent="0.25">
      <c r="B9" s="24" t="s">
        <v>27</v>
      </c>
      <c r="C9" s="79">
        <v>0.33932490226458051</v>
      </c>
    </row>
    <row r="10" spans="1:8" ht="15.75" customHeight="1" x14ac:dyDescent="0.25">
      <c r="B10" s="24" t="s">
        <v>15</v>
      </c>
      <c r="C10" s="79">
        <v>0.12770176685154211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5.3263483591187398E-2</v>
      </c>
      <c r="D14" s="79">
        <v>5.3263483591187398E-2</v>
      </c>
      <c r="E14" s="79">
        <v>1.0801454612312401E-2</v>
      </c>
      <c r="F14" s="79">
        <v>1.0801454612312401E-2</v>
      </c>
    </row>
    <row r="15" spans="1:8" ht="15.75" customHeight="1" x14ac:dyDescent="0.25">
      <c r="B15" s="24" t="s">
        <v>16</v>
      </c>
      <c r="C15" s="79">
        <v>7.5794292813555694E-2</v>
      </c>
      <c r="D15" s="79">
        <v>7.5794292813555694E-2</v>
      </c>
      <c r="E15" s="79">
        <v>5.0466171281373803E-2</v>
      </c>
      <c r="F15" s="79">
        <v>5.0466171281373803E-2</v>
      </c>
    </row>
    <row r="16" spans="1:8" ht="15.75" customHeight="1" x14ac:dyDescent="0.25">
      <c r="B16" s="24" t="s">
        <v>17</v>
      </c>
      <c r="C16" s="79">
        <v>2.46267881332899E-2</v>
      </c>
      <c r="D16" s="79">
        <v>2.46267881332899E-2</v>
      </c>
      <c r="E16" s="79">
        <v>2.7752780178784898E-2</v>
      </c>
      <c r="F16" s="79">
        <v>2.7752780178784898E-2</v>
      </c>
    </row>
    <row r="17" spans="1:8" ht="15.75" customHeight="1" x14ac:dyDescent="0.25">
      <c r="B17" s="24" t="s">
        <v>18</v>
      </c>
      <c r="C17" s="79">
        <v>1.1775326809674901E-4</v>
      </c>
      <c r="D17" s="79">
        <v>1.1775326809674901E-4</v>
      </c>
      <c r="E17" s="79">
        <v>3.2121539991963101E-4</v>
      </c>
      <c r="F17" s="79">
        <v>3.2121539991963101E-4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0.145747004730753</v>
      </c>
      <c r="D19" s="79">
        <v>0.145747004730753</v>
      </c>
      <c r="E19" s="79">
        <v>0.16345424125457503</v>
      </c>
      <c r="F19" s="79">
        <v>0.16345424125457503</v>
      </c>
    </row>
    <row r="20" spans="1:8" ht="15.75" customHeight="1" x14ac:dyDescent="0.25">
      <c r="B20" s="24" t="s">
        <v>21</v>
      </c>
      <c r="C20" s="79">
        <v>1.6820162777501601E-4</v>
      </c>
      <c r="D20" s="79">
        <v>1.6820162777501601E-4</v>
      </c>
      <c r="E20" s="79">
        <v>6.2120544260293997E-4</v>
      </c>
      <c r="F20" s="79">
        <v>6.2120544260293997E-4</v>
      </c>
    </row>
    <row r="21" spans="1:8" ht="15.75" customHeight="1" x14ac:dyDescent="0.25">
      <c r="B21" s="24" t="s">
        <v>22</v>
      </c>
      <c r="C21" s="79">
        <v>4.6413877445483503E-2</v>
      </c>
      <c r="D21" s="79">
        <v>4.6413877445483503E-2</v>
      </c>
      <c r="E21" s="79">
        <v>0.17467227538822802</v>
      </c>
      <c r="F21" s="79">
        <v>0.17467227538822802</v>
      </c>
    </row>
    <row r="22" spans="1:8" ht="15.75" customHeight="1" x14ac:dyDescent="0.25">
      <c r="B22" s="24" t="s">
        <v>23</v>
      </c>
      <c r="C22" s="79">
        <v>0.65386859838985878</v>
      </c>
      <c r="D22" s="79">
        <v>0.65386859838985878</v>
      </c>
      <c r="E22" s="79">
        <v>0.57191065644220329</v>
      </c>
      <c r="F22" s="79">
        <v>0.57191065644220329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5.5800000000000002E-2</v>
      </c>
    </row>
    <row r="27" spans="1:8" ht="15.75" customHeight="1" x14ac:dyDescent="0.25">
      <c r="B27" s="24" t="s">
        <v>39</v>
      </c>
      <c r="C27" s="79">
        <v>5.7599999999999998E-2</v>
      </c>
    </row>
    <row r="28" spans="1:8" ht="15.75" customHeight="1" x14ac:dyDescent="0.25">
      <c r="B28" s="24" t="s">
        <v>40</v>
      </c>
      <c r="C28" s="79">
        <v>0.12380000000000001</v>
      </c>
    </row>
    <row r="29" spans="1:8" ht="15.75" customHeight="1" x14ac:dyDescent="0.25">
      <c r="B29" s="24" t="s">
        <v>41</v>
      </c>
      <c r="C29" s="79">
        <v>0.13619999999999999</v>
      </c>
    </row>
    <row r="30" spans="1:8" ht="15.75" customHeight="1" x14ac:dyDescent="0.25">
      <c r="B30" s="24" t="s">
        <v>42</v>
      </c>
      <c r="C30" s="79">
        <v>8.3299999999999999E-2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0.1246</v>
      </c>
    </row>
    <row r="34" spans="2:3" ht="15.75" customHeight="1" x14ac:dyDescent="0.25">
      <c r="B34" s="24" t="s">
        <v>46</v>
      </c>
      <c r="C34" s="79">
        <v>0.22269999999776485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0.79402258467933484</v>
      </c>
      <c r="D2" s="80">
        <v>0.79402258467933484</v>
      </c>
      <c r="E2" s="80">
        <v>0.78411564869179595</v>
      </c>
      <c r="F2" s="80">
        <v>0.75533570989571264</v>
      </c>
      <c r="G2" s="80">
        <v>0.83704834187539945</v>
      </c>
    </row>
    <row r="3" spans="1:15" ht="15.75" customHeight="1" x14ac:dyDescent="0.25">
      <c r="A3" s="5"/>
      <c r="B3" s="11" t="s">
        <v>118</v>
      </c>
      <c r="C3" s="80">
        <v>4.8001365320665082E-2</v>
      </c>
      <c r="D3" s="80">
        <v>4.8001365320665082E-2</v>
      </c>
      <c r="E3" s="80">
        <v>0.118017406308204</v>
      </c>
      <c r="F3" s="80">
        <v>0.10690598010428738</v>
      </c>
      <c r="G3" s="80">
        <v>0.10200589112460062</v>
      </c>
    </row>
    <row r="4" spans="1:15" ht="15.75" customHeight="1" x14ac:dyDescent="0.25">
      <c r="A4" s="5"/>
      <c r="B4" s="11" t="s">
        <v>116</v>
      </c>
      <c r="C4" s="81">
        <v>7.3988782911392409E-2</v>
      </c>
      <c r="D4" s="81">
        <v>7.3988782911392409E-2</v>
      </c>
      <c r="E4" s="81">
        <v>7.3652443144329879E-2</v>
      </c>
      <c r="F4" s="81">
        <v>7.6865143985507242E-2</v>
      </c>
      <c r="G4" s="81">
        <v>3.4968882704918033E-2</v>
      </c>
    </row>
    <row r="5" spans="1:15" ht="15.75" customHeight="1" x14ac:dyDescent="0.25">
      <c r="A5" s="5"/>
      <c r="B5" s="11" t="s">
        <v>119</v>
      </c>
      <c r="C5" s="81">
        <v>8.3987267088607598E-2</v>
      </c>
      <c r="D5" s="81">
        <v>8.3987267088607598E-2</v>
      </c>
      <c r="E5" s="81">
        <v>2.42145018556701E-2</v>
      </c>
      <c r="F5" s="81">
        <v>6.0893166014492753E-2</v>
      </c>
      <c r="G5" s="81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0.77568333414035073</v>
      </c>
      <c r="D8" s="80">
        <v>0.77568333414035073</v>
      </c>
      <c r="E8" s="80">
        <v>0.96114084466836203</v>
      </c>
      <c r="F8" s="80">
        <v>0.94889330377631576</v>
      </c>
      <c r="G8" s="80">
        <v>0.93636719010749414</v>
      </c>
    </row>
    <row r="9" spans="1:15" ht="15.75" customHeight="1" x14ac:dyDescent="0.25">
      <c r="B9" s="7" t="s">
        <v>121</v>
      </c>
      <c r="C9" s="80">
        <v>0.13594450185964915</v>
      </c>
      <c r="D9" s="80">
        <v>0.13594450185964915</v>
      </c>
      <c r="E9" s="80">
        <v>2.2003224331637844E-2</v>
      </c>
      <c r="F9" s="80">
        <v>3.8995615223684207E-2</v>
      </c>
      <c r="G9" s="80">
        <v>4.5968933559172594E-2</v>
      </c>
    </row>
    <row r="10" spans="1:15" ht="15.75" customHeight="1" x14ac:dyDescent="0.25">
      <c r="B10" s="7" t="s">
        <v>122</v>
      </c>
      <c r="C10" s="81">
        <v>1.5284024000000009E-2</v>
      </c>
      <c r="D10" s="81">
        <v>1.5284024000000009E-2</v>
      </c>
      <c r="E10" s="81">
        <v>1.6855931000000001E-2</v>
      </c>
      <c r="F10" s="81">
        <v>6.0134083999999989E-3</v>
      </c>
      <c r="G10" s="81">
        <v>5.6125130666666691E-3</v>
      </c>
    </row>
    <row r="11" spans="1:15" ht="15.75" customHeight="1" x14ac:dyDescent="0.25">
      <c r="B11" s="7" t="s">
        <v>123</v>
      </c>
      <c r="C11" s="81">
        <v>7.3088139999999996E-2</v>
      </c>
      <c r="D11" s="81">
        <v>7.3088139999999996E-2</v>
      </c>
      <c r="E11" s="81">
        <v>0</v>
      </c>
      <c r="F11" s="81">
        <v>6.0976726000000004E-3</v>
      </c>
      <c r="G11" s="81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0.41136791174999998</v>
      </c>
      <c r="D14" s="82">
        <v>0.41779542736700004</v>
      </c>
      <c r="E14" s="82">
        <v>0.41779542736700004</v>
      </c>
      <c r="F14" s="82">
        <v>0.21947022780400002</v>
      </c>
      <c r="G14" s="82">
        <v>0.21947022780400002</v>
      </c>
      <c r="H14" s="83">
        <v>0.29799999999999999</v>
      </c>
      <c r="I14" s="83">
        <v>0.29799999999999999</v>
      </c>
      <c r="J14" s="83">
        <v>0.29799999999999999</v>
      </c>
      <c r="K14" s="83">
        <v>0.29799999999999999</v>
      </c>
      <c r="L14" s="83">
        <v>0.15966918645100001</v>
      </c>
      <c r="M14" s="83">
        <v>0.16027206676950001</v>
      </c>
      <c r="N14" s="83">
        <v>0.15750597963000001</v>
      </c>
      <c r="O14" s="83">
        <v>0.19280945618849998</v>
      </c>
    </row>
    <row r="15" spans="1:15" ht="15.75" customHeight="1" x14ac:dyDescent="0.25">
      <c r="B15" s="16" t="s">
        <v>68</v>
      </c>
      <c r="C15" s="80">
        <f>iron_deficiency_anaemia*C14</f>
        <v>0.22912991817416886</v>
      </c>
      <c r="D15" s="80">
        <f t="shared" ref="D15:O15" si="0">iron_deficiency_anaemia*D14</f>
        <v>0.23271001298788743</v>
      </c>
      <c r="E15" s="80">
        <f t="shared" si="0"/>
        <v>0.23271001298788743</v>
      </c>
      <c r="F15" s="80">
        <f t="shared" si="0"/>
        <v>0.12224384523447636</v>
      </c>
      <c r="G15" s="80">
        <f t="shared" si="0"/>
        <v>0.12224384523447636</v>
      </c>
      <c r="H15" s="80">
        <f t="shared" si="0"/>
        <v>0.16598454489420278</v>
      </c>
      <c r="I15" s="80">
        <f t="shared" si="0"/>
        <v>0.16598454489420278</v>
      </c>
      <c r="J15" s="80">
        <f t="shared" si="0"/>
        <v>0.16598454489420278</v>
      </c>
      <c r="K15" s="80">
        <f t="shared" si="0"/>
        <v>0.16598454489420278</v>
      </c>
      <c r="L15" s="80">
        <f t="shared" si="0"/>
        <v>8.8934957203680692E-2</v>
      </c>
      <c r="M15" s="80">
        <f t="shared" si="0"/>
        <v>8.927075859727765E-2</v>
      </c>
      <c r="N15" s="80">
        <f t="shared" si="0"/>
        <v>8.7730061567117879E-2</v>
      </c>
      <c r="O15" s="80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0.29899999999999999</v>
      </c>
      <c r="D2" s="81">
        <v>0.16200000000000001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0.28600000000000003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0.29199999999999998</v>
      </c>
      <c r="D4" s="81">
        <v>0.28199999999999997</v>
      </c>
      <c r="E4" s="81">
        <v>0.45799999999999996</v>
      </c>
      <c r="F4" s="81">
        <v>0.11699999999999999</v>
      </c>
      <c r="G4" s="81">
        <v>0</v>
      </c>
    </row>
    <row r="5" spans="1:7" x14ac:dyDescent="0.25">
      <c r="B5" s="43" t="s">
        <v>169</v>
      </c>
      <c r="C5" s="80">
        <f>1-SUM(C2:C4)</f>
        <v>0.123</v>
      </c>
      <c r="D5" s="80">
        <f>1-SUM(D2:D4)</f>
        <v>0.28299999999999992</v>
      </c>
      <c r="E5" s="80">
        <f>1-SUM(E2:E4)</f>
        <v>0.54200000000000004</v>
      </c>
      <c r="F5" s="80">
        <f>1-SUM(F2:F4)</f>
        <v>0.88300000000000001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8.0109999999999987E-2</v>
      </c>
      <c r="D2" s="143">
        <v>7.8509999999999996E-2</v>
      </c>
      <c r="E2" s="143">
        <v>7.6950000000000005E-2</v>
      </c>
      <c r="F2" s="143">
        <v>7.5439999999999993E-2</v>
      </c>
      <c r="G2" s="143">
        <v>7.3970000000000008E-2</v>
      </c>
      <c r="H2" s="143">
        <v>7.2559999999999999E-2</v>
      </c>
      <c r="I2" s="143">
        <v>7.1199999999999999E-2</v>
      </c>
      <c r="J2" s="143">
        <v>6.9889999999999994E-2</v>
      </c>
      <c r="K2" s="143">
        <v>6.862E-2</v>
      </c>
      <c r="L2" s="143">
        <v>6.7400000000000002E-2</v>
      </c>
      <c r="M2" s="143">
        <v>6.6210000000000005E-2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1.7780000000000001E-2</v>
      </c>
      <c r="D4" s="143">
        <v>1.7070000000000002E-2</v>
      </c>
      <c r="E4" s="143">
        <v>1.6420000000000001E-2</v>
      </c>
      <c r="F4" s="143">
        <v>1.5810000000000001E-2</v>
      </c>
      <c r="G4" s="143">
        <v>1.5220000000000001E-2</v>
      </c>
      <c r="H4" s="143">
        <v>1.4650000000000002E-2</v>
      </c>
      <c r="I4" s="143">
        <v>1.41E-2</v>
      </c>
      <c r="J4" s="143">
        <v>1.357E-2</v>
      </c>
      <c r="K4" s="143">
        <v>1.306E-2</v>
      </c>
      <c r="L4" s="143">
        <v>1.2580000000000001E-2</v>
      </c>
      <c r="M4" s="143">
        <v>1.2110000000000001E-2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0.29799999999999999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0.15966918645100001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0.11699999999999999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5.952</v>
      </c>
      <c r="D13" s="142">
        <v>5.7889999999999997</v>
      </c>
      <c r="E13" s="142">
        <v>5.6550000000000002</v>
      </c>
      <c r="F13" s="142">
        <v>5.4829999999999997</v>
      </c>
      <c r="G13" s="142">
        <v>5.3520000000000003</v>
      </c>
      <c r="H13" s="142">
        <v>5.2549999999999999</v>
      </c>
      <c r="I13" s="142">
        <v>5.0259999999999998</v>
      </c>
      <c r="J13" s="142">
        <v>5.226</v>
      </c>
      <c r="K13" s="142">
        <v>4.7640000000000002</v>
      </c>
      <c r="L13" s="142">
        <v>4.9390000000000001</v>
      </c>
      <c r="M13" s="142">
        <v>4.7779999999999996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62.267198925302971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39.975115048626499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480.84054251477158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7.5977498652403259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1.5745807631083883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1.5745807631083883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1.5745807631083883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1.5745807631083883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13.107414492422405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13.107414492422405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0.81418029231775391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11.065100889871365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79.90136660715082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22.669145438411167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4.3388595676177415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18.641484890005319</v>
      </c>
      <c r="E24" s="86" t="s">
        <v>202</v>
      </c>
    </row>
    <row r="25" spans="1:5" ht="15.75" customHeight="1" x14ac:dyDescent="0.25">
      <c r="A25" s="52" t="s">
        <v>87</v>
      </c>
      <c r="B25" s="85">
        <v>0.63100000000000001</v>
      </c>
      <c r="C25" s="85">
        <v>0.95</v>
      </c>
      <c r="D25" s="148">
        <v>18.673074583845779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5.4332620627330765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7.9566609166760616</v>
      </c>
      <c r="E27" s="86" t="s">
        <v>202</v>
      </c>
    </row>
    <row r="28" spans="1:5" ht="15.75" customHeight="1" x14ac:dyDescent="0.25">
      <c r="A28" s="52" t="s">
        <v>84</v>
      </c>
      <c r="B28" s="85">
        <v>0.36299999999999999</v>
      </c>
      <c r="C28" s="85">
        <v>0.95</v>
      </c>
      <c r="D28" s="148">
        <v>0.93659454593280866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123.32014378516119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292.168427613039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292.168427613039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1.7579636017261002</v>
      </c>
      <c r="E32" s="86" t="s">
        <v>202</v>
      </c>
    </row>
    <row r="33" spans="1:6" ht="15.75" customHeight="1" x14ac:dyDescent="0.25">
      <c r="A33" s="52" t="s">
        <v>83</v>
      </c>
      <c r="B33" s="85">
        <v>0.97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0.19600000000000001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0.94799999999999995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0.99900000000000011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2.0603581891635803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1.77908580784054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2020-07-16T02:37:55Z</dcterms:modified>
</cp:coreProperties>
</file>