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F1F0986-6471-4A14-8BBC-D0BE004E8F52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<sst xmlns="http://schemas.openxmlformats.org/spreadsheetml/2006/main" count="1120" uniqueCount="273">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</sst>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6728065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0.8498191070556641</v>
      </c>
    </row>
    <row r="11" spans="1:3" ht="15" customHeight="1" x14ac:dyDescent="0.25">
      <c r="B11" s="7" t="s">
        <v>108</v>
      </c>
      <c r="C11" s="70">
        <v>0.88900000000000001</v>
      </c>
    </row>
    <row r="12" spans="1:3" ht="15" customHeight="1" x14ac:dyDescent="0.25">
      <c r="B12" s="7" t="s">
        <v>109</v>
      </c>
      <c r="C12" s="70">
        <v>0.373</v>
      </c>
    </row>
    <row r="13" spans="1:3" ht="15" customHeight="1" x14ac:dyDescent="0.25">
      <c r="B13" s="7" t="s">
        <v>110</v>
      </c>
      <c r="C13" s="70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7.0099999999999996E-2</v>
      </c>
    </row>
    <row r="24" spans="1:3" ht="15" customHeight="1" x14ac:dyDescent="0.25">
      <c r="B24" s="20" t="s">
        <v>102</v>
      </c>
      <c r="C24" s="71">
        <v>0.54359999999999997</v>
      </c>
    </row>
    <row r="25" spans="1:3" ht="15" customHeight="1" x14ac:dyDescent="0.25">
      <c r="B25" s="20" t="s">
        <v>103</v>
      </c>
      <c r="C25" s="71">
        <v>0.36299999999999999</v>
      </c>
    </row>
    <row r="26" spans="1:3" ht="15" customHeight="1" x14ac:dyDescent="0.25">
      <c r="B26" s="20" t="s">
        <v>104</v>
      </c>
      <c r="C26" s="71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0.34200000000000003</v>
      </c>
    </row>
    <row r="30" spans="1:3" ht="14.25" customHeight="1" x14ac:dyDescent="0.25">
      <c r="B30" s="30" t="s">
        <v>76</v>
      </c>
      <c r="C30" s="73">
        <v>8.5999999999999993E-2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0.46299999999999997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5.9</v>
      </c>
    </row>
    <row r="38" spans="1:5" ht="15" customHeight="1" x14ac:dyDescent="0.25">
      <c r="B38" s="16" t="s">
        <v>91</v>
      </c>
      <c r="C38" s="75">
        <v>10</v>
      </c>
      <c r="D38" s="17"/>
      <c r="E38" s="18"/>
    </row>
    <row r="39" spans="1:5" ht="15" customHeight="1" x14ac:dyDescent="0.25">
      <c r="B39" s="16" t="s">
        <v>90</v>
      </c>
      <c r="C39" s="75">
        <v>11.6</v>
      </c>
      <c r="D39" s="17"/>
      <c r="E39" s="17"/>
    </row>
    <row r="40" spans="1:5" ht="15" customHeight="1" x14ac:dyDescent="0.25">
      <c r="B40" s="16" t="s">
        <v>171</v>
      </c>
      <c r="C40" s="75">
        <v>0.42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2.6699999999999998E-2</v>
      </c>
      <c r="D45" s="17"/>
    </row>
    <row r="46" spans="1:5" ht="15.75" customHeight="1" x14ac:dyDescent="0.25">
      <c r="B46" s="16" t="s">
        <v>11</v>
      </c>
      <c r="C46" s="71">
        <v>9.3000000000000013E-2</v>
      </c>
      <c r="D46" s="17"/>
    </row>
    <row r="47" spans="1:5" ht="15.75" customHeight="1" x14ac:dyDescent="0.25">
      <c r="B47" s="16" t="s">
        <v>12</v>
      </c>
      <c r="C47" s="71">
        <v>0.19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1.4872849529300001</v>
      </c>
      <c r="D51" s="17"/>
    </row>
    <row r="52" spans="1:4" ht="15" customHeight="1" x14ac:dyDescent="0.25">
      <c r="B52" s="16" t="s">
        <v>125</v>
      </c>
      <c r="C52" s="76">
        <v>1.5237885152199899</v>
      </c>
    </row>
    <row r="53" spans="1:4" ht="15.75" customHeight="1" x14ac:dyDescent="0.25">
      <c r="B53" s="16" t="s">
        <v>126</v>
      </c>
      <c r="C53" s="76">
        <v>1.5237885152199899</v>
      </c>
    </row>
    <row r="54" spans="1:4" ht="15.75" customHeight="1" x14ac:dyDescent="0.25">
      <c r="B54" s="16" t="s">
        <v>127</v>
      </c>
      <c r="C54" s="76">
        <v>1.4018046742000001</v>
      </c>
    </row>
    <row r="55" spans="1:4" ht="15.75" customHeight="1" x14ac:dyDescent="0.25">
      <c r="B55" s="16" t="s">
        <v>128</v>
      </c>
      <c r="C55" s="76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0.52738981115255845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1.4872849529300001</v>
      </c>
      <c r="D7" s="91">
        <f>diarrhoea_1_5mo</f>
        <v>1.5237885152199899</v>
      </c>
      <c r="E7" s="91">
        <f>diarrhoea_6_11mo</f>
        <v>1.5237885152199899</v>
      </c>
      <c r="F7" s="91">
        <f>diarrhoea_12_23mo</f>
        <v>1.4018046742000001</v>
      </c>
      <c r="G7" s="91">
        <f>diarrhoea_24_59mo</f>
        <v>1.4018046742000001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1.4872849529300001</v>
      </c>
      <c r="D12" s="91">
        <f>diarrhoea_1_5mo</f>
        <v>1.5237885152199899</v>
      </c>
      <c r="E12" s="91">
        <f>diarrhoea_6_11mo</f>
        <v>1.5237885152199899</v>
      </c>
      <c r="F12" s="91">
        <f>diarrhoea_12_23mo</f>
        <v>1.4018046742000001</v>
      </c>
      <c r="G12" s="91">
        <f>diarrhoea_24_59mo</f>
        <v>1.4018046742000001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0.88900000000000001</v>
      </c>
      <c r="I18" s="91">
        <f>frac_PW_health_facility</f>
        <v>0.88900000000000001</v>
      </c>
      <c r="J18" s="91">
        <f>frac_PW_health_facility</f>
        <v>0.88900000000000001</v>
      </c>
      <c r="K18" s="91">
        <f>frac_PW_health_facility</f>
        <v>0.88900000000000001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0.40299999999999997</v>
      </c>
      <c r="M24" s="91">
        <f>famplan_unmet_need</f>
        <v>0.40299999999999997</v>
      </c>
      <c r="N24" s="91">
        <f>famplan_unmet_need</f>
        <v>0.40299999999999997</v>
      </c>
      <c r="O24" s="91">
        <f>famplan_unmet_need</f>
        <v>0.40299999999999997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7.3746327480316148E-2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3.1605568920135489E-2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4.4828996543884267E-2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0.8498191070556641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1271624.4480000001</v>
      </c>
      <c r="C2" s="78">
        <v>3328000</v>
      </c>
      <c r="D2" s="78">
        <v>6475000</v>
      </c>
      <c r="E2" s="78">
        <v>482000</v>
      </c>
      <c r="F2" s="78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1471940.8827308402</v>
      </c>
      <c r="I2" s="22">
        <f>G2-H2</f>
        <v>9169059.1172691602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1263888.0190000001</v>
      </c>
      <c r="C3" s="78">
        <v>3314000</v>
      </c>
      <c r="D3" s="78">
        <v>6508000</v>
      </c>
      <c r="E3" s="78">
        <v>496000</v>
      </c>
      <c r="F3" s="78">
        <v>366000</v>
      </c>
      <c r="G3" s="22">
        <f t="shared" si="0"/>
        <v>10684000</v>
      </c>
      <c r="H3" s="22">
        <f t="shared" si="1"/>
        <v>1462985.7496729984</v>
      </c>
      <c r="I3" s="22">
        <f t="shared" ref="I3:I15" si="3">G3-H3</f>
        <v>9221014.2503270023</v>
      </c>
    </row>
    <row r="4" spans="1:9" ht="15.75" customHeight="1" x14ac:dyDescent="0.25">
      <c r="A4" s="7">
        <f t="shared" si="2"/>
        <v>2022</v>
      </c>
      <c r="B4" s="77">
        <v>1253282.0828</v>
      </c>
      <c r="C4" s="78">
        <v>3290000</v>
      </c>
      <c r="D4" s="78">
        <v>6523000</v>
      </c>
      <c r="E4" s="78">
        <v>509000</v>
      </c>
      <c r="F4" s="78">
        <v>375000</v>
      </c>
      <c r="G4" s="22">
        <f t="shared" si="0"/>
        <v>10697000</v>
      </c>
      <c r="H4" s="22">
        <f t="shared" si="1"/>
        <v>1450709.081733051</v>
      </c>
      <c r="I4" s="22">
        <f t="shared" si="3"/>
        <v>9246290.9182669483</v>
      </c>
    </row>
    <row r="5" spans="1:9" ht="15.75" customHeight="1" x14ac:dyDescent="0.25">
      <c r="A5" s="7">
        <f t="shared" si="2"/>
        <v>2023</v>
      </c>
      <c r="B5" s="77">
        <v>1240732.2311999998</v>
      </c>
      <c r="C5" s="78">
        <v>3261000</v>
      </c>
      <c r="D5" s="78">
        <v>6526000</v>
      </c>
      <c r="E5" s="78">
        <v>520000</v>
      </c>
      <c r="F5" s="78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7">
        <f t="shared" si="2"/>
        <v>2024</v>
      </c>
      <c r="B6" s="77">
        <v>1227488.4287999999</v>
      </c>
      <c r="C6" s="78">
        <v>3235000</v>
      </c>
      <c r="D6" s="78">
        <v>6516000</v>
      </c>
      <c r="E6" s="78">
        <v>528000</v>
      </c>
      <c r="F6" s="78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7">
        <f t="shared" si="2"/>
        <v>2025</v>
      </c>
      <c r="B7" s="77">
        <v>1214448.625</v>
      </c>
      <c r="C7" s="78">
        <v>3214000</v>
      </c>
      <c r="D7" s="78">
        <v>6497000</v>
      </c>
      <c r="E7" s="78">
        <v>530000</v>
      </c>
      <c r="F7" s="78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7">
        <f t="shared" si="2"/>
        <v>2026</v>
      </c>
      <c r="B8" s="77">
        <v>1205093.5728000002</v>
      </c>
      <c r="C8" s="78">
        <v>3202000</v>
      </c>
      <c r="D8" s="78">
        <v>6473000</v>
      </c>
      <c r="E8" s="78">
        <v>527000</v>
      </c>
      <c r="F8" s="78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7">
        <f t="shared" si="2"/>
        <v>2027</v>
      </c>
      <c r="B9" s="77">
        <v>1195992.3959999999</v>
      </c>
      <c r="C9" s="78">
        <v>3195000</v>
      </c>
      <c r="D9" s="78">
        <v>6441000</v>
      </c>
      <c r="E9" s="78">
        <v>521000</v>
      </c>
      <c r="F9" s="78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7">
        <f t="shared" si="2"/>
        <v>2028</v>
      </c>
      <c r="B10" s="77">
        <v>1187089.1104000001</v>
      </c>
      <c r="C10" s="78">
        <v>3189000</v>
      </c>
      <c r="D10" s="78">
        <v>6404000</v>
      </c>
      <c r="E10" s="78">
        <v>511000</v>
      </c>
      <c r="F10" s="78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7">
        <f t="shared" si="2"/>
        <v>2029</v>
      </c>
      <c r="B11" s="77">
        <v>1178209.2420000003</v>
      </c>
      <c r="C11" s="78">
        <v>3179000</v>
      </c>
      <c r="D11" s="78">
        <v>6368000</v>
      </c>
      <c r="E11" s="78">
        <v>501000</v>
      </c>
      <c r="F11" s="78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7">
        <f t="shared" si="2"/>
        <v>2030</v>
      </c>
      <c r="B12" s="77">
        <v>1169226.4080000001</v>
      </c>
      <c r="C12" s="78">
        <v>3163000</v>
      </c>
      <c r="D12" s="78">
        <v>6335000</v>
      </c>
      <c r="E12" s="78">
        <v>491000</v>
      </c>
      <c r="F12" s="78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7" t="str">
        <f t="shared" si="2"/>
        <v/>
      </c>
      <c r="B13" s="77">
        <v>3329000</v>
      </c>
      <c r="C13" s="78">
        <v>6439000</v>
      </c>
      <c r="D13" s="78">
        <v>469000</v>
      </c>
      <c r="E13" s="78">
        <v>348000</v>
      </c>
      <c r="F13" s="78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1.8655244999999999E-3</v>
      </c>
    </row>
    <row r="4" spans="1:8" ht="15.75" customHeight="1" x14ac:dyDescent="0.25">
      <c r="B4" s="24" t="s">
        <v>7</v>
      </c>
      <c r="C4" s="79">
        <v>6.8936971272232084E-2</v>
      </c>
    </row>
    <row r="5" spans="1:8" ht="15.75" customHeight="1" x14ac:dyDescent="0.25">
      <c r="B5" s="24" t="s">
        <v>8</v>
      </c>
      <c r="C5" s="79">
        <v>1.7735581059758646E-2</v>
      </c>
    </row>
    <row r="6" spans="1:8" ht="15.75" customHeight="1" x14ac:dyDescent="0.25">
      <c r="B6" s="24" t="s">
        <v>10</v>
      </c>
      <c r="C6" s="79">
        <v>8.2043094628019481E-2</v>
      </c>
    </row>
    <row r="7" spans="1:8" ht="15.75" customHeight="1" x14ac:dyDescent="0.25">
      <c r="B7" s="24" t="s">
        <v>13</v>
      </c>
      <c r="C7" s="79">
        <v>0.35950114461496846</v>
      </c>
    </row>
    <row r="8" spans="1:8" ht="15.75" customHeight="1" x14ac:dyDescent="0.25">
      <c r="B8" s="24" t="s">
        <v>14</v>
      </c>
      <c r="C8" s="79">
        <v>2.6539894248847023E-6</v>
      </c>
    </row>
    <row r="9" spans="1:8" ht="15.75" customHeight="1" x14ac:dyDescent="0.25">
      <c r="B9" s="24" t="s">
        <v>27</v>
      </c>
      <c r="C9" s="79">
        <v>0.27028187553041705</v>
      </c>
    </row>
    <row r="10" spans="1:8" ht="15.75" customHeight="1" x14ac:dyDescent="0.25">
      <c r="B10" s="24" t="s">
        <v>15</v>
      </c>
      <c r="C10" s="79">
        <v>0.19963315440517937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2.0361120971580601E-2</v>
      </c>
      <c r="D14" s="79">
        <v>2.0361120971580601E-2</v>
      </c>
      <c r="E14" s="79">
        <v>1.50794407867003E-2</v>
      </c>
      <c r="F14" s="79">
        <v>1.50794407867003E-2</v>
      </c>
    </row>
    <row r="15" spans="1:8" ht="15.75" customHeight="1" x14ac:dyDescent="0.25">
      <c r="B15" s="24" t="s">
        <v>16</v>
      </c>
      <c r="C15" s="79">
        <v>7.3573563243050394E-2</v>
      </c>
      <c r="D15" s="79">
        <v>7.3573563243050394E-2</v>
      </c>
      <c r="E15" s="79">
        <v>6.0664730796579101E-2</v>
      </c>
      <c r="F15" s="79">
        <v>6.0664730796579101E-2</v>
      </c>
    </row>
    <row r="16" spans="1:8" ht="15.75" customHeight="1" x14ac:dyDescent="0.25">
      <c r="B16" s="24" t="s">
        <v>17</v>
      </c>
      <c r="C16" s="79">
        <v>1.0194347870400499E-2</v>
      </c>
      <c r="D16" s="79">
        <v>1.0194347870400499E-2</v>
      </c>
      <c r="E16" s="79">
        <v>1.42567171724383E-2</v>
      </c>
      <c r="F16" s="79">
        <v>1.42567171724383E-2</v>
      </c>
    </row>
    <row r="17" spans="1:8" ht="15.75" customHeight="1" x14ac:dyDescent="0.25">
      <c r="B17" s="24" t="s">
        <v>18</v>
      </c>
      <c r="C17" s="79">
        <v>9.4904774299560003E-3</v>
      </c>
      <c r="D17" s="79">
        <v>9.4904774299560003E-3</v>
      </c>
      <c r="E17" s="79">
        <v>3.11827054424317E-2</v>
      </c>
      <c r="F17" s="79">
        <v>3.11827054424317E-2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8.8806071696408192E-3</v>
      </c>
      <c r="D19" s="79">
        <v>8.8806071696408192E-3</v>
      </c>
      <c r="E19" s="79">
        <v>1.23976945387941E-2</v>
      </c>
      <c r="F19" s="79">
        <v>1.23976945387941E-2</v>
      </c>
    </row>
    <row r="20" spans="1:8" ht="15.75" customHeight="1" x14ac:dyDescent="0.25">
      <c r="B20" s="24" t="s">
        <v>21</v>
      </c>
      <c r="C20" s="79">
        <v>1.13236636760231E-3</v>
      </c>
      <c r="D20" s="79">
        <v>1.13236636760231E-3</v>
      </c>
      <c r="E20" s="79">
        <v>7.3431220429828201E-3</v>
      </c>
      <c r="F20" s="79">
        <v>7.3431220429828201E-3</v>
      </c>
    </row>
    <row r="21" spans="1:8" ht="15.75" customHeight="1" x14ac:dyDescent="0.25">
      <c r="B21" s="24" t="s">
        <v>22</v>
      </c>
      <c r="C21" s="79">
        <v>5.00325452961611E-2</v>
      </c>
      <c r="D21" s="79">
        <v>5.00325452961611E-2</v>
      </c>
      <c r="E21" s="79">
        <v>0.24311265863850001</v>
      </c>
      <c r="F21" s="79">
        <v>0.24311265863850001</v>
      </c>
    </row>
    <row r="22" spans="1:8" ht="15.75" customHeight="1" x14ac:dyDescent="0.25">
      <c r="B22" s="24" t="s">
        <v>23</v>
      </c>
      <c r="C22" s="79">
        <v>0.8263349716516083</v>
      </c>
      <c r="D22" s="79">
        <v>0.8263349716516083</v>
      </c>
      <c r="E22" s="79">
        <v>0.6159629305815737</v>
      </c>
      <c r="F22" s="79">
        <v>0.6159629305815737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3.9699999999999999E-2</v>
      </c>
    </row>
    <row r="27" spans="1:8" ht="15.75" customHeight="1" x14ac:dyDescent="0.25">
      <c r="B27" s="24" t="s">
        <v>39</v>
      </c>
      <c r="C27" s="79">
        <v>2.3E-2</v>
      </c>
    </row>
    <row r="28" spans="1:8" ht="15.75" customHeight="1" x14ac:dyDescent="0.25">
      <c r="B28" s="24" t="s">
        <v>40</v>
      </c>
      <c r="C28" s="79">
        <v>0.18789999999999998</v>
      </c>
    </row>
    <row r="29" spans="1:8" ht="15.75" customHeight="1" x14ac:dyDescent="0.25">
      <c r="B29" s="24" t="s">
        <v>41</v>
      </c>
      <c r="C29" s="79">
        <v>0.14360000000000001</v>
      </c>
    </row>
    <row r="30" spans="1:8" ht="15.75" customHeight="1" x14ac:dyDescent="0.25">
      <c r="B30" s="24" t="s">
        <v>42</v>
      </c>
      <c r="C30" s="79">
        <v>5.21E-2</v>
      </c>
    </row>
    <row r="31" spans="1:8" ht="15.75" customHeight="1" x14ac:dyDescent="0.25">
      <c r="B31" s="24" t="s">
        <v>43</v>
      </c>
      <c r="C31" s="79">
        <v>2.41E-2</v>
      </c>
    </row>
    <row r="32" spans="1:8" ht="15.75" customHeight="1" x14ac:dyDescent="0.25">
      <c r="B32" s="24" t="s">
        <v>44</v>
      </c>
      <c r="C32" s="79">
        <v>8.5299999999999987E-2</v>
      </c>
    </row>
    <row r="33" spans="2:3" ht="15.75" customHeight="1" x14ac:dyDescent="0.25">
      <c r="B33" s="24" t="s">
        <v>45</v>
      </c>
      <c r="C33" s="79">
        <v>0.2238</v>
      </c>
    </row>
    <row r="34" spans="2:3" ht="15.75" customHeight="1" x14ac:dyDescent="0.25">
      <c r="B34" s="24" t="s">
        <v>46</v>
      </c>
      <c r="C34" s="79">
        <v>0.22050000000223516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0.76446178152505451</v>
      </c>
      <c r="D2" s="80">
        <v>0.76446178152505451</v>
      </c>
      <c r="E2" s="80">
        <v>0.81135018779735679</v>
      </c>
      <c r="F2" s="80">
        <v>0.69099516672000016</v>
      </c>
      <c r="G2" s="80">
        <v>0.61128220214634144</v>
      </c>
    </row>
    <row r="3" spans="1:15" ht="15.75" customHeight="1" x14ac:dyDescent="0.25">
      <c r="A3" s="5"/>
      <c r="B3" s="11" t="s">
        <v>118</v>
      </c>
      <c r="C3" s="80">
        <v>0.11938697847494553</v>
      </c>
      <c r="D3" s="80">
        <v>0.11938697847494553</v>
      </c>
      <c r="E3" s="80">
        <v>0.13314464620264319</v>
      </c>
      <c r="F3" s="80">
        <v>0.20873812328000002</v>
      </c>
      <c r="G3" s="80">
        <v>0.2838095938536585</v>
      </c>
    </row>
    <row r="4" spans="1:15" ht="15.75" customHeight="1" x14ac:dyDescent="0.25">
      <c r="A4" s="5"/>
      <c r="B4" s="11" t="s">
        <v>116</v>
      </c>
      <c r="C4" s="81">
        <v>5.336678594594594E-2</v>
      </c>
      <c r="D4" s="81">
        <v>5.336678594594594E-2</v>
      </c>
      <c r="E4" s="81">
        <v>3.8635948882352937E-2</v>
      </c>
      <c r="F4" s="81">
        <v>7.0821296430379752E-2</v>
      </c>
      <c r="G4" s="81">
        <v>6.1448289585733881E-2</v>
      </c>
    </row>
    <row r="5" spans="1:15" ht="15.75" customHeight="1" x14ac:dyDescent="0.25">
      <c r="A5" s="5"/>
      <c r="B5" s="11" t="s">
        <v>119</v>
      </c>
      <c r="C5" s="81">
        <v>6.2784454054054042E-2</v>
      </c>
      <c r="D5" s="81">
        <v>6.2784454054054042E-2</v>
      </c>
      <c r="E5" s="81">
        <v>1.6869217117647058E-2</v>
      </c>
      <c r="F5" s="81">
        <v>2.9445413569620261E-2</v>
      </c>
      <c r="G5" s="81">
        <v>4.3459914414266131E-2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0.83767674129375003</v>
      </c>
      <c r="D8" s="80">
        <v>0.83767674129375003</v>
      </c>
      <c r="E8" s="80">
        <v>0.89870112509909006</v>
      </c>
      <c r="F8" s="80">
        <v>0.95491439783266119</v>
      </c>
      <c r="G8" s="80">
        <v>0.96341035148321585</v>
      </c>
    </row>
    <row r="9" spans="1:15" ht="15.75" customHeight="1" x14ac:dyDescent="0.25">
      <c r="B9" s="7" t="s">
        <v>121</v>
      </c>
      <c r="C9" s="80">
        <v>8.3479812706250003E-2</v>
      </c>
      <c r="D9" s="80">
        <v>8.3479812706250003E-2</v>
      </c>
      <c r="E9" s="80">
        <v>7.6946967900910018E-2</v>
      </c>
      <c r="F9" s="80">
        <v>2.6717812167338713E-2</v>
      </c>
      <c r="G9" s="80">
        <v>2.7953875483450821E-2</v>
      </c>
    </row>
    <row r="10" spans="1:15" ht="15.75" customHeight="1" x14ac:dyDescent="0.25">
      <c r="B10" s="7" t="s">
        <v>122</v>
      </c>
      <c r="C10" s="81">
        <v>5.9273771000000003E-2</v>
      </c>
      <c r="D10" s="81">
        <v>5.9273771000000003E-2</v>
      </c>
      <c r="E10" s="81">
        <v>2.4351907000000002E-2</v>
      </c>
      <c r="F10" s="81">
        <v>9.4887293000000001E-3</v>
      </c>
      <c r="G10" s="81">
        <v>7.0368082000000012E-3</v>
      </c>
    </row>
    <row r="11" spans="1:15" ht="15.75" customHeight="1" x14ac:dyDescent="0.25">
      <c r="B11" s="7" t="s">
        <v>123</v>
      </c>
      <c r="C11" s="81">
        <v>1.9569674999999998E-2</v>
      </c>
      <c r="D11" s="81">
        <v>1.9569674999999998E-2</v>
      </c>
      <c r="E11" s="81">
        <v>0</v>
      </c>
      <c r="F11" s="81">
        <v>8.8790607000000001E-3</v>
      </c>
      <c r="G11" s="81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0.22474285975</v>
      </c>
      <c r="D14" s="82">
        <v>0.234737514727</v>
      </c>
      <c r="E14" s="82">
        <v>0.234737514727</v>
      </c>
      <c r="F14" s="82">
        <v>0.223199456702</v>
      </c>
      <c r="G14" s="82">
        <v>0.223199456702</v>
      </c>
      <c r="H14" s="83">
        <v>0.34399999999999997</v>
      </c>
      <c r="I14" s="83">
        <v>0.34399999999999997</v>
      </c>
      <c r="J14" s="83">
        <v>0.34399999999999997</v>
      </c>
      <c r="K14" s="83">
        <v>0.34399999999999997</v>
      </c>
      <c r="L14" s="83">
        <v>0.136617116244</v>
      </c>
      <c r="M14" s="83">
        <v>0.121506515112</v>
      </c>
      <c r="N14" s="83">
        <v>0.10627464881749998</v>
      </c>
      <c r="O14" s="83">
        <v>0.15351555321900001</v>
      </c>
    </row>
    <row r="15" spans="1:15" ht="15.75" customHeight="1" x14ac:dyDescent="0.25">
      <c r="B15" s="16" t="s">
        <v>68</v>
      </c>
      <c r="C15" s="80">
        <f>iron_deficiency_anaemia*C14</f>
        <v>0.11852709436143843</v>
      </c>
      <c r="D15" s="80">
        <f t="shared" ref="D15:O15" si="0">iron_deficiency_anaemia*D14</f>
        <v>0.12379817356229343</v>
      </c>
      <c r="E15" s="80">
        <f t="shared" si="0"/>
        <v>0.12379817356229343</v>
      </c>
      <c r="F15" s="80">
        <f t="shared" si="0"/>
        <v>0.11771311931942142</v>
      </c>
      <c r="G15" s="80">
        <f t="shared" si="0"/>
        <v>0.11771311931942142</v>
      </c>
      <c r="H15" s="80">
        <f t="shared" si="0"/>
        <v>0.1814220950364801</v>
      </c>
      <c r="I15" s="80">
        <f t="shared" si="0"/>
        <v>0.1814220950364801</v>
      </c>
      <c r="J15" s="80">
        <f t="shared" si="0"/>
        <v>0.1814220950364801</v>
      </c>
      <c r="K15" s="80">
        <f t="shared" si="0"/>
        <v>0.1814220950364801</v>
      </c>
      <c r="L15" s="80">
        <f t="shared" si="0"/>
        <v>7.205047513613029E-2</v>
      </c>
      <c r="M15" s="80">
        <f t="shared" si="0"/>
        <v>6.4081298058723174E-2</v>
      </c>
      <c r="N15" s="80">
        <f t="shared" si="0"/>
        <v>5.6048166970165784E-2</v>
      </c>
      <c r="O15" s="80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7.0999999999999994E-2</v>
      </c>
      <c r="D2" s="81">
        <v>7.0999999999999994E-2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0.47200000000000003</v>
      </c>
      <c r="D3" s="81">
        <v>0.39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9.3000000000000013E-2</v>
      </c>
      <c r="D4" s="81">
        <v>9.3000000000000013E-2</v>
      </c>
      <c r="E4" s="81">
        <v>0.16399999999999998</v>
      </c>
      <c r="F4" s="81">
        <v>0.35600000000000004</v>
      </c>
      <c r="G4" s="81">
        <v>0</v>
      </c>
    </row>
    <row r="5" spans="1:7" x14ac:dyDescent="0.25">
      <c r="B5" s="43" t="s">
        <v>169</v>
      </c>
      <c r="C5" s="80">
        <f>1-SUM(C2:C4)</f>
        <v>0.36399999999999999</v>
      </c>
      <c r="D5" s="80">
        <f>1-SUM(D2:D4)</f>
        <v>0.44599999999999995</v>
      </c>
      <c r="E5" s="80">
        <f>1-SUM(E2:E4)</f>
        <v>0.83600000000000008</v>
      </c>
      <c r="F5" s="80">
        <f>1-SUM(F2:F4)</f>
        <v>0.64399999999999991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0.10391</v>
      </c>
      <c r="D2" s="143">
        <v>0.10059</v>
      </c>
      <c r="E2" s="143">
        <v>9.74E-2</v>
      </c>
      <c r="F2" s="143">
        <v>9.4329999999999997E-2</v>
      </c>
      <c r="G2" s="143">
        <v>9.1359999999999997E-2</v>
      </c>
      <c r="H2" s="143">
        <v>8.8510000000000005E-2</v>
      </c>
      <c r="I2" s="143">
        <v>8.5760000000000003E-2</v>
      </c>
      <c r="J2" s="143">
        <v>8.3110000000000003E-2</v>
      </c>
      <c r="K2" s="143">
        <v>8.0570000000000003E-2</v>
      </c>
      <c r="L2" s="143">
        <v>7.8129999999999991E-2</v>
      </c>
      <c r="M2" s="143">
        <v>7.5789999999999996E-2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9.1999999999999998E-3</v>
      </c>
      <c r="D4" s="143">
        <v>9.0399999999999994E-3</v>
      </c>
      <c r="E4" s="143">
        <v>8.8800000000000007E-3</v>
      </c>
      <c r="F4" s="143">
        <v>8.7299999999999999E-3</v>
      </c>
      <c r="G4" s="143">
        <v>8.5799999999999991E-3</v>
      </c>
      <c r="H4" s="143">
        <v>8.4399999999999996E-3</v>
      </c>
      <c r="I4" s="143">
        <v>8.3099999999999997E-3</v>
      </c>
      <c r="J4" s="143">
        <v>8.1899999999999994E-3</v>
      </c>
      <c r="K4" s="143">
        <v>8.0700000000000008E-3</v>
      </c>
      <c r="L4" s="143">
        <v>7.9500000000000005E-3</v>
      </c>
      <c r="M4" s="143">
        <v>7.8399999999999997E-3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0.234737514727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0.136617116244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7.0999999999999994E-2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0.35600000000000004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12.491</v>
      </c>
      <c r="D13" s="142">
        <v>12.01</v>
      </c>
      <c r="E13" s="142">
        <v>11.566000000000001</v>
      </c>
      <c r="F13" s="142">
        <v>11.147</v>
      </c>
      <c r="G13" s="142">
        <v>10.757999999999999</v>
      </c>
      <c r="H13" s="142">
        <v>10.388999999999999</v>
      </c>
      <c r="I13" s="142">
        <v>10.039999999999999</v>
      </c>
      <c r="J13" s="142">
        <v>9.7170000000000005</v>
      </c>
      <c r="K13" s="142">
        <v>9.2970000000000006</v>
      </c>
      <c r="L13" s="142">
        <v>8.8989999999999991</v>
      </c>
      <c r="M13" s="142">
        <v>8.4909999999999997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100.8838400123179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40.840660619620344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1086.2600399420767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2.9040093126562878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2.4401263341022363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2.4401263341022363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2.4401263341022363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2.4401263341022363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13.972960063416254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13.972960063416254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1.6797258633116021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24.839970481111404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27.799382182381819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24.616622973147326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4.8798255494888965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19.534604961991612</v>
      </c>
      <c r="E24" s="86" t="s">
        <v>202</v>
      </c>
    </row>
    <row r="25" spans="1:5" ht="15.75" customHeight="1" x14ac:dyDescent="0.25">
      <c r="A25" s="52" t="s">
        <v>87</v>
      </c>
      <c r="B25" s="85">
        <v>0.60499999999999998</v>
      </c>
      <c r="C25" s="85">
        <v>0.95</v>
      </c>
      <c r="D25" s="148">
        <v>19.534333181063097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7.3807395974692351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13.83243985952697</v>
      </c>
      <c r="E27" s="86" t="s">
        <v>202</v>
      </c>
    </row>
    <row r="28" spans="1:5" ht="15.75" customHeight="1" x14ac:dyDescent="0.25">
      <c r="A28" s="52" t="s">
        <v>84</v>
      </c>
      <c r="B28" s="85">
        <v>0.14300000000000002</v>
      </c>
      <c r="C28" s="85">
        <v>0.95</v>
      </c>
      <c r="D28" s="148">
        <v>1.4775533685525077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211.45682792792479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313.80706688788524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313.80706688788524</v>
      </c>
      <c r="E31" s="86" t="s">
        <v>202</v>
      </c>
    </row>
    <row r="32" spans="1:5" ht="15.45" customHeight="1" x14ac:dyDescent="0.25">
      <c r="A32" s="52" t="s">
        <v>28</v>
      </c>
      <c r="B32" s="85">
        <v>0.27250000000000002</v>
      </c>
      <c r="C32" s="85">
        <v>0.95</v>
      </c>
      <c r="D32" s="148">
        <v>3.7054411364622584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0.94900000000000007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2.6013170117832796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3.7265633425766982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2020-07-16T02:41:54Z</dcterms:modified>
</cp:coreProperties>
</file>