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FEF6C9A-B9AD-4F61-840B-B8A187A75A42}" xr6:coauthVersionLast="45" xr6:coauthVersionMax="45" xr10:uidLastSave="{00000000-0000-0000-0000-000000000000}"/>
  <bookViews>
    <workbookView xWindow="2304" yWindow="230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<sst xmlns="http://schemas.openxmlformats.org/spreadsheetml/2006/main" count="1113" uniqueCount="272">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</sst>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2.0799999999999999E-2</v>
      </c>
      <c r="D45" s="17"/>
    </row>
    <row r="46" spans="1:5" ht="15.75" customHeight="1" x14ac:dyDescent="0.25">
      <c r="B46" s="16" t="s">
        <v>11</v>
      </c>
      <c r="C46" s="67">
        <v>0.10869999999999999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0.13699141040000001</v>
      </c>
      <c r="C3" s="26">
        <f>frac_mam_1_5months * 2.6</f>
        <v>0.13699141040000001</v>
      </c>
      <c r="D3" s="26">
        <f>frac_mam_6_11months * 2.6</f>
        <v>0.18034067480000002</v>
      </c>
      <c r="E3" s="26">
        <f>frac_mam_12_23months * 2.6</f>
        <v>0.10835652359999999</v>
      </c>
      <c r="F3" s="26">
        <f>frac_mam_24_59months * 2.6</f>
        <v>7.5263919466666662E-2</v>
      </c>
    </row>
    <row r="4" spans="1:6" ht="15.75" customHeight="1" x14ac:dyDescent="0.25">
      <c r="A4" s="3" t="s">
        <v>66</v>
      </c>
      <c r="B4" s="26">
        <f>frac_sam_1month * 2.6</f>
        <v>8.5992454600000004E-2</v>
      </c>
      <c r="C4" s="26">
        <f>frac_sam_1_5months * 2.6</f>
        <v>8.5992454600000004E-2</v>
      </c>
      <c r="D4" s="26">
        <f>frac_sam_6_11months * 2.6</f>
        <v>9.1050055200000007E-2</v>
      </c>
      <c r="E4" s="26">
        <f>frac_sam_12_23months * 2.6</f>
        <v>6.9315688E-2</v>
      </c>
      <c r="F4" s="26">
        <f>frac_sam_24_59months * 2.6</f>
        <v>5.5677682666666679E-2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690301.12399999995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810386.6487754999</v>
      </c>
      <c r="I2" s="22">
        <f>G2-H2</f>
        <v>3741613.3512245002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704897.35100000002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827522.05109782971</v>
      </c>
      <c r="I3" s="22">
        <f t="shared" ref="I3:I15" si="3">G3-H3</f>
        <v>3873477.9489021702</v>
      </c>
    </row>
    <row r="4" spans="1:9" ht="15.75" customHeight="1" x14ac:dyDescent="0.25">
      <c r="A4" s="92">
        <f t="shared" si="2"/>
        <v>2022</v>
      </c>
      <c r="B4" s="74">
        <v>719621.90879999998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844808.10878392891</v>
      </c>
      <c r="I4" s="22">
        <f t="shared" si="3"/>
        <v>4008191.8912160713</v>
      </c>
    </row>
    <row r="5" spans="1:9" ht="15.75" customHeight="1" x14ac:dyDescent="0.25">
      <c r="A5" s="92">
        <f t="shared" si="2"/>
        <v>2023</v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>
        <f t="shared" si="2"/>
        <v>2024</v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>
        <f t="shared" si="2"/>
        <v>2025</v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>
        <f t="shared" si="2"/>
        <v>2026</v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>
        <f t="shared" si="2"/>
        <v>2027</v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>
        <f t="shared" si="2"/>
        <v>2028</v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>
        <f t="shared" si="2"/>
        <v>2029</v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>
        <f t="shared" si="2"/>
        <v>2030</v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0.62063080797453696</v>
      </c>
      <c r="E2" s="77">
        <v>0.44380050325991183</v>
      </c>
      <c r="F2" s="77">
        <v>0.27062583156673109</v>
      </c>
      <c r="G2" s="77">
        <v>0.26360774622837368</v>
      </c>
    </row>
    <row r="3" spans="1:15" ht="15.75" customHeight="1" x14ac:dyDescent="0.25">
      <c r="A3" s="5"/>
      <c r="B3" s="11" t="s">
        <v>118</v>
      </c>
      <c r="C3" s="77">
        <v>0.21591368202546299</v>
      </c>
      <c r="D3" s="77">
        <v>0.21591368202546299</v>
      </c>
      <c r="E3" s="77">
        <v>0.2308158867400881</v>
      </c>
      <c r="F3" s="77">
        <v>0.23630733843326884</v>
      </c>
      <c r="G3" s="77">
        <v>0.31793911377162626</v>
      </c>
    </row>
    <row r="4" spans="1:15" ht="15.75" customHeight="1" x14ac:dyDescent="0.25">
      <c r="A4" s="5"/>
      <c r="B4" s="11" t="s">
        <v>116</v>
      </c>
      <c r="C4" s="78">
        <v>9.9755936249999996E-2</v>
      </c>
      <c r="D4" s="78">
        <v>9.9755936249999996E-2</v>
      </c>
      <c r="E4" s="78">
        <v>0.18622583968553458</v>
      </c>
      <c r="F4" s="78">
        <v>0.26456006017507722</v>
      </c>
      <c r="G4" s="78">
        <v>0.24245280202830188</v>
      </c>
    </row>
    <row r="5" spans="1:15" ht="15.75" customHeight="1" x14ac:dyDescent="0.25">
      <c r="A5" s="5"/>
      <c r="B5" s="11" t="s">
        <v>119</v>
      </c>
      <c r="C5" s="78">
        <v>6.3699573749999988E-2</v>
      </c>
      <c r="D5" s="78">
        <v>6.3699573749999988E-2</v>
      </c>
      <c r="E5" s="78">
        <v>0.13915777031446544</v>
      </c>
      <c r="F5" s="78">
        <v>0.2285067698249228</v>
      </c>
      <c r="G5" s="78">
        <v>0.17600033797169812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0.78192629200217623</v>
      </c>
      <c r="D8" s="77">
        <v>0.78192629200217623</v>
      </c>
      <c r="E8" s="77">
        <v>0.74998179773230089</v>
      </c>
      <c r="F8" s="77">
        <v>0.79256531786036521</v>
      </c>
      <c r="G8" s="77">
        <v>0.82868397240140346</v>
      </c>
    </row>
    <row r="9" spans="1:15" ht="15.75" customHeight="1" x14ac:dyDescent="0.25">
      <c r="B9" s="7" t="s">
        <v>121</v>
      </c>
      <c r="C9" s="77">
        <v>0.13231068299782375</v>
      </c>
      <c r="D9" s="77">
        <v>0.13231068299782375</v>
      </c>
      <c r="E9" s="77">
        <v>0.1456371522676991</v>
      </c>
      <c r="F9" s="77">
        <v>0.13909921613963483</v>
      </c>
      <c r="G9" s="77">
        <v>0.1209538729319298</v>
      </c>
    </row>
    <row r="10" spans="1:15" ht="15.75" customHeight="1" x14ac:dyDescent="0.25">
      <c r="B10" s="7" t="s">
        <v>122</v>
      </c>
      <c r="C10" s="78">
        <v>5.2689004000000005E-2</v>
      </c>
      <c r="D10" s="78">
        <v>5.2689004000000005E-2</v>
      </c>
      <c r="E10" s="78">
        <v>6.9361798000000002E-2</v>
      </c>
      <c r="F10" s="78">
        <v>4.1675585999999994E-2</v>
      </c>
      <c r="G10" s="78">
        <v>2.8947661333333329E-2</v>
      </c>
    </row>
    <row r="11" spans="1:15" ht="15.75" customHeight="1" x14ac:dyDescent="0.25">
      <c r="B11" s="7" t="s">
        <v>123</v>
      </c>
      <c r="C11" s="78">
        <v>3.3074021000000002E-2</v>
      </c>
      <c r="D11" s="78">
        <v>3.3074021000000002E-2</v>
      </c>
      <c r="E11" s="78">
        <v>3.5019252000000001E-2</v>
      </c>
      <c r="F11" s="78">
        <v>2.665988E-2</v>
      </c>
      <c r="G11" s="78">
        <v>2.1414493333333336E-2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0.76500000000000001</v>
      </c>
      <c r="I14" s="80">
        <v>0.39100000000000001</v>
      </c>
      <c r="J14" s="80">
        <v>0.39100000000000001</v>
      </c>
      <c r="K14" s="80">
        <v>0.39100000000000001</v>
      </c>
      <c r="L14" s="80">
        <v>0.240025503709</v>
      </c>
      <c r="M14" s="80">
        <v>0.24567805249050001</v>
      </c>
      <c r="N14" s="80">
        <v>0.24599560731449999</v>
      </c>
      <c r="O14" s="80">
        <v>0.28722129044650002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0.36809059331858962</v>
      </c>
      <c r="I15" s="77">
        <f t="shared" si="0"/>
        <v>0.18813519214061247</v>
      </c>
      <c r="J15" s="77">
        <f t="shared" si="0"/>
        <v>0.18813519214061247</v>
      </c>
      <c r="K15" s="77">
        <f t="shared" si="0"/>
        <v>0.18813519214061247</v>
      </c>
      <c r="L15" s="77">
        <f t="shared" si="0"/>
        <v>0.11549167329652175</v>
      </c>
      <c r="M15" s="77">
        <f t="shared" si="0"/>
        <v>0.11821147726350817</v>
      </c>
      <c r="N15" s="77">
        <f t="shared" si="0"/>
        <v>0.11836427326818443</v>
      </c>
      <c r="O15" s="77">
        <f t="shared" si="0"/>
        <v>0.13820059505121982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0.72499999999999998</v>
      </c>
      <c r="D2" s="78">
        <v>0.72499999999999998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3.7000000000000005E-2</v>
      </c>
      <c r="D3" s="78">
        <v>9.0999999999999998E-2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0.17399999999999999</v>
      </c>
      <c r="D4" s="78">
        <v>0.17399999999999999</v>
      </c>
      <c r="E4" s="78">
        <v>0.89900000000000002</v>
      </c>
      <c r="F4" s="78">
        <v>0.89599999999999991</v>
      </c>
      <c r="G4" s="78">
        <v>0</v>
      </c>
    </row>
    <row r="5" spans="1:7" x14ac:dyDescent="0.25">
      <c r="B5" s="43" t="s">
        <v>169</v>
      </c>
      <c r="C5" s="77">
        <f>1-SUM(C2:C4)</f>
        <v>6.4000000000000057E-2</v>
      </c>
      <c r="D5" s="77">
        <f t="shared" ref="D5:G5" si="0">1-SUM(D2:D4)</f>
        <v>1.0000000000000009E-2</v>
      </c>
      <c r="E5" s="77">
        <f t="shared" si="0"/>
        <v>0.10099999999999998</v>
      </c>
      <c r="F5" s="77">
        <f t="shared" si="0"/>
        <v>0.10400000000000009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0.39529000000000003</v>
      </c>
      <c r="D2" s="28">
        <v>0.38731000000000004</v>
      </c>
      <c r="E2" s="28">
        <v>0.37963999999999998</v>
      </c>
      <c r="F2" s="28">
        <v>0.37207000000000001</v>
      </c>
      <c r="G2" s="28">
        <v>0.36462000000000006</v>
      </c>
      <c r="H2" s="28">
        <v>0.35728000000000004</v>
      </c>
      <c r="I2" s="28">
        <v>0.35008</v>
      </c>
      <c r="J2" s="28">
        <v>0.34299999999999997</v>
      </c>
      <c r="K2" s="28">
        <v>0.33604999999999996</v>
      </c>
      <c r="L2">
        <v>0.32923000000000002</v>
      </c>
      <c r="M2">
        <v>0.32253999999999999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5.9359999999999996E-2</v>
      </c>
      <c r="D4" s="28">
        <v>5.9500000000000004E-2</v>
      </c>
      <c r="E4" s="28">
        <v>5.9650000000000002E-2</v>
      </c>
      <c r="F4" s="28">
        <v>5.9810000000000002E-2</v>
      </c>
      <c r="G4" s="28">
        <v>5.9989999999999995E-2</v>
      </c>
      <c r="H4" s="28">
        <v>6.0170000000000001E-2</v>
      </c>
      <c r="I4" s="28">
        <v>6.0359999999999997E-2</v>
      </c>
      <c r="J4" s="28">
        <v>6.0570000000000006E-2</v>
      </c>
      <c r="K4" s="28">
        <v>6.0780000000000001E-2</v>
      </c>
      <c r="L4">
        <v>6.0999999999999999E-2</v>
      </c>
      <c r="M4">
        <v>6.1239999999999996E-2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0.76500000000000001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0.240025503709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0.72499999999999998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0.89599999999999991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55.344000000000001</v>
      </c>
      <c r="D13" s="28">
        <v>53.34</v>
      </c>
      <c r="E13" s="28">
        <v>51.430999999999997</v>
      </c>
      <c r="F13" s="28">
        <v>49.656999999999996</v>
      </c>
      <c r="G13" s="28">
        <v>47.953000000000003</v>
      </c>
      <c r="H13" s="28">
        <v>46.353000000000002</v>
      </c>
      <c r="I13" s="28">
        <v>44.825000000000003</v>
      </c>
      <c r="J13" s="28">
        <v>43.387</v>
      </c>
      <c r="K13" s="28">
        <v>42.008000000000003</v>
      </c>
      <c r="L13">
        <v>40.723999999999997</v>
      </c>
      <c r="M13">
        <v>39.484999999999999</v>
      </c>
    </row>
    <row r="14" spans="1:13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39.694784016169571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44.74391570258959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126.95735367877131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0.38438675086138185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1.1877541287380324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1.1877541287380324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1.1877541287380324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1.1877541287380324</v>
      </c>
      <c r="E13" s="86" t="s">
        <v>201</v>
      </c>
    </row>
    <row r="14" spans="1:5" ht="15.75" customHeight="1" x14ac:dyDescent="0.25">
      <c r="A14" s="11" t="s">
        <v>189</v>
      </c>
      <c r="B14" s="85">
        <v>0.59099999999999997</v>
      </c>
      <c r="C14" s="85">
        <v>0.95</v>
      </c>
      <c r="D14" s="86">
        <v>14.268977571709948</v>
      </c>
      <c r="E14" s="86" t="s">
        <v>201</v>
      </c>
    </row>
    <row r="15" spans="1:5" ht="15.75" customHeight="1" x14ac:dyDescent="0.25">
      <c r="A15" s="11" t="s">
        <v>206</v>
      </c>
      <c r="B15" s="85">
        <v>0.59099999999999997</v>
      </c>
      <c r="C15" s="85">
        <v>0.95</v>
      </c>
      <c r="D15" s="86">
        <v>14.268977571709948</v>
      </c>
      <c r="E15" s="86" t="s">
        <v>201</v>
      </c>
    </row>
    <row r="16" spans="1:5" ht="15.75" customHeight="1" x14ac:dyDescent="0.25">
      <c r="A16" s="53" t="s">
        <v>57</v>
      </c>
      <c r="B16" s="85">
        <v>0.78799999999999992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0.32525745301380288</v>
      </c>
      <c r="E17" s="86" t="s">
        <v>201</v>
      </c>
    </row>
    <row r="18" spans="1:5" ht="15.75" customHeight="1" x14ac:dyDescent="0.25">
      <c r="A18" s="53" t="s">
        <v>175</v>
      </c>
      <c r="B18" s="85">
        <v>0.22</v>
      </c>
      <c r="C18" s="85">
        <v>0.95</v>
      </c>
      <c r="D18" s="86">
        <v>3.0133371170447374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3.4535387086730069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24.366673580157038</v>
      </c>
      <c r="E22" s="86" t="s">
        <v>201</v>
      </c>
    </row>
    <row r="23" spans="1:5" ht="15.75" customHeight="1" x14ac:dyDescent="0.25">
      <c r="A23" s="53" t="s">
        <v>34</v>
      </c>
      <c r="B23" s="85">
        <v>0.80599999999999994</v>
      </c>
      <c r="C23" s="85">
        <v>0.95</v>
      </c>
      <c r="D23" s="86">
        <v>4.7084773800389677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20.578639540376962</v>
      </c>
      <c r="E24" s="86" t="s">
        <v>201</v>
      </c>
    </row>
    <row r="25" spans="1:5" ht="15.75" customHeight="1" x14ac:dyDescent="0.25">
      <c r="A25" s="53" t="s">
        <v>87</v>
      </c>
      <c r="B25" s="85">
        <v>0.39200000000000002</v>
      </c>
      <c r="C25" s="85">
        <v>0.95</v>
      </c>
      <c r="D25" s="86">
        <v>20.578040701966572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4.8167132697814274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4.5221177643204893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0.68844013645667845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71.801996499827609</v>
      </c>
      <c r="E29" s="86" t="s">
        <v>201</v>
      </c>
    </row>
    <row r="30" spans="1:5" ht="15.75" customHeight="1" x14ac:dyDescent="0.25">
      <c r="A30" s="53" t="s">
        <v>67</v>
      </c>
      <c r="B30" s="85">
        <v>0.98</v>
      </c>
      <c r="C30" s="85">
        <v>0.95</v>
      </c>
      <c r="D30" s="86">
        <v>189.8300502245622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189.8300502245622</v>
      </c>
      <c r="E31" s="86" t="s">
        <v>201</v>
      </c>
    </row>
    <row r="32" spans="1:5" ht="15.75" customHeight="1" x14ac:dyDescent="0.25">
      <c r="A32" s="53" t="s">
        <v>28</v>
      </c>
      <c r="B32" s="85">
        <v>0.6845</v>
      </c>
      <c r="C32" s="85">
        <v>0.95</v>
      </c>
      <c r="D32" s="86">
        <v>0.64797125932125421</v>
      </c>
      <c r="E32" s="86" t="s">
        <v>201</v>
      </c>
    </row>
    <row r="33" spans="1:6" ht="15.75" customHeight="1" x14ac:dyDescent="0.25">
      <c r="A33" s="53" t="s">
        <v>83</v>
      </c>
      <c r="B33" s="85">
        <v>0.84299999999999997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0.439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0.65400000000000003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0.158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1.9630794540101002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0.67193001770424465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2020-07-16T02:32:42Z</dcterms:modified>
</cp:coreProperties>
</file>