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fr\"/>
    </mc:Choice>
  </mc:AlternateContent>
  <xr:revisionPtr revIDLastSave="0" documentId="13_ncr:1_{0F2C2036-9E7A-49FC-B8C2-E9030AFE3253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12" i="2" l="1"/>
  <c r="I30" i="2"/>
  <c r="I26" i="2"/>
  <c r="I18" i="2"/>
  <c r="I4" i="2"/>
  <c r="A17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<sst xmlns="http://schemas.openxmlformats.org/spreadsheetml/2006/main" count="2089" uniqueCount="337">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</sst>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17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13</v>
      </c>
      <c r="B1" s="31" t="s">
        <v>5</v>
      </c>
      <c r="C1" s="31" t="s">
        <v>66</v>
      </c>
    </row>
    <row r="2" spans="1:3" ht="16" customHeight="1" x14ac:dyDescent="0.3">
      <c r="A2" s="8" t="s">
        <v>14</v>
      </c>
      <c r="B2" s="31"/>
      <c r="C2" s="31"/>
    </row>
    <row r="3" spans="1:3" ht="16" customHeight="1" x14ac:dyDescent="0.3">
      <c r="A3" s="1"/>
      <c r="B3" s="5" t="s">
        <v>15</v>
      </c>
      <c r="C3" s="49">
        <v>2017</v>
      </c>
    </row>
    <row r="4" spans="1:3" ht="16" customHeight="1" x14ac:dyDescent="0.3">
      <c r="A4" s="1"/>
      <c r="B4" s="5" t="s">
        <v>16</v>
      </c>
      <c r="C4" s="50">
        <v>2030</v>
      </c>
    </row>
    <row r="5" spans="1:3" ht="16" customHeight="1" x14ac:dyDescent="0.3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" x14ac:dyDescent="0.25">
      <c r="B33" s="27" t="s">
        <v>41</v>
      </c>
      <c r="C33" s="116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3">
      <c r="A63" s="4"/>
    </row>
  </sheetData>
  <sheetProtection algorithmName="SHA-512" hashValue="41bwRrv1D2uTPsuGyoI1kFGgwqh6hp8m2wmITFUTgV4vrYwu+Z9px90e7t1y5tBzoJJD0sPewRxFyYCYj44zpw==" saltValue="97d2qUOfGuHqSZVStvkSo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1796875" style="28" customWidth="1"/>
    <col min="5" max="5" width="36.26953125" style="28" bestFit="1" customWidth="1"/>
    <col min="6" max="6" width="23" style="28" bestFit="1" customWidth="1"/>
    <col min="7" max="7" width="22.7265625" style="28" bestFit="1" customWidth="1"/>
    <col min="8" max="16384" width="14.453125" style="28"/>
  </cols>
  <sheetData>
    <row r="1" spans="1:7" ht="39" x14ac:dyDescent="0.3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nFqWCcgAHaOfX5gp5llmUNbPKPDOYfLVu30Nnx7T5PCOyueDCWOyVd+TwVoLcsmkMmdkWcfGxe9XT7Q9+HW3zQ==" saltValue="C2DDIaRYrG4shkpjFhLEc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40" bestFit="1" customWidth="1"/>
    <col min="2" max="2" width="47.8164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jWLr8WDIunzDnC3kCW80ZnLVbwJvkLyfB5VaoJNdr7ztmV5oN0UtBu8XsrQCLvAN/rLEHUrvcFZpiBNsknkxHw==" saltValue="evpFoGwwquqIG0+ELmL6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8" customWidth="1"/>
    <col min="2" max="16384" width="11.453125" style="28"/>
  </cols>
  <sheetData>
    <row r="1" spans="1:1" ht="13" x14ac:dyDescent="0.3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cJ7AMKqzmpQYXyBQLEpKeyRkA66hwSz2sKo4XsOVKW5XCOPQlE+hW5uu6ht40jdnO9F0OYXz8XH9mgbrPiEN/g==" saltValue="FWlDtPSQPy4xOUAqQdJ3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ClGLyvTKSTYw1FTk27SSbcL2tsTUXWxuX9/JRFosn1R48tlydZb/HCB69BfGmvs04gFb91adXvseU3XWstVYoA==" saltValue="2z36eE/z+f+Up1LHtwAZ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O6yPWWJabW5tiMndOsV4ylQkj3u4qOVKyALp/yqzHs9BCU4e4xRjq0dwAHQZJznPrLeW/DDTGlF8OU6oxFqM0g==" saltValue="K7Rp4vQit8MyAEVXXkIOi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whJbK5s5bORBMeRpDjwMeQBgUs+l/th8bMoLvTrtiEssU7RTROk0UVxvwpgCeO73hGW75AacjUszBLhteCZaQg==" saltValue="yarfb1gZ0lZ8zEn3E29Dl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4" x14ac:dyDescent="0.3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nT7WyMpm0vDdY6/fzTI+iyEwduftAQo/73a0fhA8ngUKwFdsyGwY0gJX9VA5GKKL+OUpw8MKRQLU+/hrKkcumw==" saltValue="sQsvbS5nNYlzgwz5i+lc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796875" defaultRowHeight="15.75" customHeight="1" x14ac:dyDescent="0.35"/>
  <cols>
    <col min="1" max="1" width="22.26953125" style="43" bestFit="1" customWidth="1"/>
    <col min="2" max="2" width="58.81640625" style="43" bestFit="1" customWidth="1"/>
    <col min="3" max="3" width="9.453125" style="43" bestFit="1" customWidth="1"/>
    <col min="4" max="4" width="11.1796875" style="43" bestFit="1" customWidth="1"/>
    <col min="5" max="5" width="12" style="43" bestFit="1" customWidth="1"/>
    <col min="6" max="7" width="13.1796875" style="43" bestFit="1" customWidth="1"/>
    <col min="8" max="11" width="15.26953125" style="43" bestFit="1" customWidth="1"/>
    <col min="12" max="15" width="16.81640625" style="43" bestFit="1" customWidth="1"/>
    <col min="16" max="16384" width="16.1796875" style="43"/>
  </cols>
  <sheetData>
    <row r="1" spans="1:15" ht="15.75" customHeight="1" x14ac:dyDescent="0.35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5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35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4jrBZQ11T+6uyBepsXe+Mk1qGezKrvPjVBwCGV9Qpady7F/sAoTdngZynTkC/0Tsn72e9mOakRQ35uAliMYZ5g==" saltValue="7/3tNcqavZ4Dmif4yUzXe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28" bestFit="1" customWidth="1"/>
    <col min="2" max="2" width="8.7265625" style="28" bestFit="1" customWidth="1"/>
    <col min="3" max="3" width="8.81640625" style="28" bestFit="1" customWidth="1"/>
    <col min="4" max="4" width="18.26953125" style="28" bestFit="1" customWidth="1"/>
    <col min="5" max="5" width="17.453125" style="28" bestFit="1" customWidth="1"/>
    <col min="6" max="6" width="13.54296875" style="28" bestFit="1" customWidth="1"/>
    <col min="7" max="7" width="9.7265625" style="28" bestFit="1" customWidth="1"/>
    <col min="8" max="8" width="8.81640625" style="28" bestFit="1" customWidth="1"/>
    <col min="9" max="9" width="14.7265625" style="28" bestFit="1" customWidth="1"/>
    <col min="10" max="10" width="15.26953125" style="28" bestFit="1" customWidth="1"/>
    <col min="11" max="16384" width="12.7265625" style="28"/>
  </cols>
  <sheetData>
    <row r="1" spans="1:11" ht="13" x14ac:dyDescent="0.3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gGc9tGEH1lKf/QF0OyQbWNcyDIz3szqBXF4aQiVlVIX2LDL+XJehaltJzMOwvcMIQWWif954sPnwvUn39+enWw==" saltValue="ja5OM7ShArhQmlTmC/eug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8" bestFit="1" customWidth="1"/>
    <col min="2" max="2" width="8.7265625" style="28" bestFit="1" customWidth="1"/>
    <col min="3" max="3" width="8.81640625" style="28" bestFit="1" customWidth="1"/>
    <col min="4" max="4" width="18.26953125" style="28" bestFit="1" customWidth="1"/>
    <col min="5" max="5" width="17.453125" style="28" bestFit="1" customWidth="1"/>
    <col min="6" max="6" width="13.54296875" style="28" bestFit="1" customWidth="1"/>
    <col min="7" max="7" width="9.7265625" style="28" bestFit="1" customWidth="1"/>
    <col min="8" max="8" width="8.81640625" style="28" bestFit="1" customWidth="1"/>
    <col min="9" max="9" width="14.7265625" style="28" bestFit="1" customWidth="1"/>
    <col min="10" max="10" width="15.26953125" style="28" bestFit="1" customWidth="1"/>
    <col min="11" max="16384" width="12.7265625" style="28"/>
  </cols>
  <sheetData>
    <row r="1" spans="1:11" ht="13" x14ac:dyDescent="0.3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CedeATTuEOIz+dNSMUX29y0mHNj6T/iZjWw2BQnnMe1XqEZEiUib2/XjKDEq4p83smrG4RK7jP6OSxYFhZC11A==" saltValue="AL/9VVe2PqLS50Pfr6VB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4FeuAOLZEAKUmYXsIn2AC2w0AtdDt78nGBxAWGPRu/p12rc2eZkrH899bH6tYnkWHGaT1IzyBWD9VzSFVEdUcQ==" saltValue="fTlYc4Ti2OTCSXcGdKBON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28" customWidth="1"/>
    <col min="2" max="2" width="15" style="28" customWidth="1"/>
    <col min="3" max="3" width="14.7265625" style="28" customWidth="1"/>
    <col min="4" max="16384" width="12.7265625" style="28"/>
  </cols>
  <sheetData>
    <row r="1" spans="1:10" ht="13" x14ac:dyDescent="0.3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ht="13" x14ac:dyDescent="0.3">
      <c r="A2" s="30" t="s">
        <v>232</v>
      </c>
      <c r="B2" s="114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4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4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4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4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4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4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4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4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4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4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4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4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4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4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ht="13" x14ac:dyDescent="0.3">
      <c r="A19" s="30" t="s">
        <v>233</v>
      </c>
      <c r="B19" s="114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4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4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4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4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4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4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4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4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4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4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4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4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4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4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ht="13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ht="13" x14ac:dyDescent="0.3">
      <c r="A36" s="78" t="s">
        <v>234</v>
      </c>
      <c r="B36" s="114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4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4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4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4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4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4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4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4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4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4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4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4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4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4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ht="13" x14ac:dyDescent="0.3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ht="13" x14ac:dyDescent="0.3">
      <c r="A55" s="30" t="s">
        <v>236</v>
      </c>
      <c r="B55" s="114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4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4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4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4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4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4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4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4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4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4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4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4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4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4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ht="13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ht="13" x14ac:dyDescent="0.3">
      <c r="A72" s="30" t="s">
        <v>237</v>
      </c>
      <c r="B72" s="114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4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4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4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4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4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4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4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4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4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4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4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4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4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4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ht="13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238</v>
      </c>
      <c r="B89" s="114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4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4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4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4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4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4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4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4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4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4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4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4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4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4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ht="13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ht="13" x14ac:dyDescent="0.3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ht="13" x14ac:dyDescent="0.3">
      <c r="A108" s="30" t="s">
        <v>240</v>
      </c>
      <c r="B108" s="114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4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4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4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4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4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4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4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4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4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4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4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4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4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4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ht="13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241</v>
      </c>
      <c r="B125" s="114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4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4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4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4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4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4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4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4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4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4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4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4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4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4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ht="13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242</v>
      </c>
      <c r="B142" s="114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4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4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4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4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4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4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4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4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4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4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4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4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4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4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ht="13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9qjoWpuH8rpmMVlMe46gtNcvAKePuWasa4g7m0p00J8WtPANc+HQ1362Qhr8NRU85foZzM8gOX/ZvpJujetaPQ==" saltValue="GSylHYqy21oJtVHiOeKFc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28" customWidth="1"/>
    <col min="2" max="2" width="34.1796875" style="28" customWidth="1"/>
    <col min="3" max="3" width="11.26953125" style="28" bestFit="1" customWidth="1"/>
    <col min="4" max="4" width="11.81640625" style="28" customWidth="1"/>
    <col min="5" max="6" width="15" style="28" customWidth="1"/>
    <col min="7" max="16384" width="16.1796875" style="28"/>
  </cols>
  <sheetData>
    <row r="1" spans="1:6" s="80" customFormat="1" ht="18.75" customHeight="1" x14ac:dyDescent="0.3">
      <c r="A1" s="79" t="s">
        <v>243</v>
      </c>
    </row>
    <row r="2" spans="1:6" ht="15.75" customHeight="1" x14ac:dyDescent="0.3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3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245</v>
      </c>
      <c r="C11" s="88"/>
      <c r="D11" s="89"/>
      <c r="E11" s="89"/>
      <c r="F11" s="89"/>
    </row>
    <row r="12" spans="1:6" ht="15.75" customHeight="1" x14ac:dyDescent="0.3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243</v>
      </c>
    </row>
    <row r="29" spans="1:6" ht="15.75" customHeight="1" x14ac:dyDescent="0.3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3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3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3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3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243</v>
      </c>
    </row>
    <row r="56" spans="1:6" ht="15.75" customHeight="1" x14ac:dyDescent="0.3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3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3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3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IiLBG0enRkDHLUxg/+6hsbgPpF1kKX3MKrZI2xsgL76yBrTyghBW4hRTFG1rwSwXDTOGAAqVKozdOTPWGzdJVQ==" saltValue="JkOAJXSzgDvSwweAxlNF2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265625" defaultRowHeight="12.5" x14ac:dyDescent="0.25"/>
  <cols>
    <col min="1" max="1" width="27.26953125" style="28" customWidth="1"/>
    <col min="2" max="2" width="26.81640625" style="28" customWidth="1"/>
    <col min="3" max="3" width="18.26953125" style="28" customWidth="1"/>
    <col min="4" max="8" width="14.7265625" style="28" customWidth="1"/>
    <col min="9" max="12" width="15.26953125" style="28" bestFit="1" customWidth="1"/>
    <col min="13" max="16" width="16.81640625" style="28" bestFit="1" customWidth="1"/>
    <col min="17" max="16384" width="12.7265625" style="28"/>
  </cols>
  <sheetData>
    <row r="1" spans="1:16" s="80" customFormat="1" ht="13" x14ac:dyDescent="0.3">
      <c r="A1" s="79" t="s">
        <v>264</v>
      </c>
    </row>
    <row r="2" spans="1:16" ht="13" x14ac:dyDescent="0.3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278</v>
      </c>
    </row>
    <row r="29" spans="1:16" ht="13" x14ac:dyDescent="0.3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271</v>
      </c>
    </row>
    <row r="56" spans="1:16" ht="13" x14ac:dyDescent="0.3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275</v>
      </c>
    </row>
    <row r="65" spans="1:16" ht="26" x14ac:dyDescent="0.3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277</v>
      </c>
    </row>
    <row r="104" spans="1:16" ht="26" x14ac:dyDescent="0.3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235</v>
      </c>
      <c r="H110" s="107"/>
    </row>
    <row r="111" spans="1:16" ht="13" x14ac:dyDescent="0.3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ht="13" x14ac:dyDescent="0.3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ht="13" x14ac:dyDescent="0.3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ht="13" x14ac:dyDescent="0.3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ht="13" x14ac:dyDescent="0.3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13" x14ac:dyDescent="0.3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ht="13" x14ac:dyDescent="0.3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ht="13" x14ac:dyDescent="0.3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ht="13" x14ac:dyDescent="0.3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ht="13" x14ac:dyDescent="0.3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ht="13" x14ac:dyDescent="0.3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ht="13" x14ac:dyDescent="0.3">
      <c r="A220" s="107" t="s">
        <v>239</v>
      </c>
      <c r="H220" s="107"/>
    </row>
    <row r="221" spans="1:9" ht="13" x14ac:dyDescent="0.3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ht="13" x14ac:dyDescent="0.3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ht="13" x14ac:dyDescent="0.3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ht="13" x14ac:dyDescent="0.3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ht="13" x14ac:dyDescent="0.3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13" x14ac:dyDescent="0.3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ht="13" x14ac:dyDescent="0.3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ht="13" x14ac:dyDescent="0.3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ht="13" x14ac:dyDescent="0.3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ht="13" x14ac:dyDescent="0.3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ht="13" x14ac:dyDescent="0.3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sItu0qBuwOP6ZDp5/NKbJHHynLXqxGWf3TCWLbTXiMfZdC6gcuU2+uS2kcBz9JB8IPLXczrqwRaLB7Co26FDsw==" saltValue="eZqPrY/HjY9tlCdeIHhJo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28" customWidth="1"/>
    <col min="2" max="2" width="44.453125" style="28" customWidth="1"/>
    <col min="3" max="3" width="17.7265625" style="28" customWidth="1"/>
    <col min="4" max="4" width="17.54296875" style="28" customWidth="1"/>
    <col min="5" max="5" width="17.26953125" style="28" customWidth="1"/>
    <col min="6" max="6" width="15" style="28" customWidth="1"/>
    <col min="7" max="7" width="13.7265625" style="28" customWidth="1"/>
    <col min="8" max="16384" width="12.7265625" style="28"/>
  </cols>
  <sheetData>
    <row r="1" spans="1:7" s="80" customFormat="1" ht="14.25" customHeight="1" x14ac:dyDescent="0.3">
      <c r="A1" s="79" t="s">
        <v>233</v>
      </c>
    </row>
    <row r="2" spans="1:7" ht="14.25" customHeight="1" x14ac:dyDescent="0.3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286</v>
      </c>
    </row>
    <row r="12" spans="1:7" ht="14.25" customHeight="1" x14ac:dyDescent="0.3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283</v>
      </c>
    </row>
    <row r="15" spans="1:7" ht="14.25" customHeight="1" x14ac:dyDescent="0.3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288</v>
      </c>
    </row>
    <row r="20" spans="1:7" s="84" customFormat="1" ht="14.25" customHeight="1" x14ac:dyDescent="0.3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235</v>
      </c>
    </row>
    <row r="24" spans="1:7" ht="13" x14ac:dyDescent="0.3">
      <c r="A24" s="79" t="s">
        <v>233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ht="13" x14ac:dyDescent="0.3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295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283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ht="13" x14ac:dyDescent="0.3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ht="13" x14ac:dyDescent="0.3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ht="13" x14ac:dyDescent="0.3">
      <c r="A42" s="79" t="s">
        <v>300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ht="13" x14ac:dyDescent="0.3">
      <c r="A46" s="107" t="s">
        <v>239</v>
      </c>
    </row>
    <row r="47" spans="1:7" ht="13" x14ac:dyDescent="0.3">
      <c r="A47" s="79" t="s">
        <v>233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ht="13" x14ac:dyDescent="0.3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ht="13" x14ac:dyDescent="0.3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308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283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ht="13" x14ac:dyDescent="0.3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ht="13" x14ac:dyDescent="0.3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ht="13" x14ac:dyDescent="0.3">
      <c r="A65" s="79" t="s">
        <v>313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/J398YryVj16Rv8SaOCMb6AuAg7qPv/m1KBZuLe6qWF3ex+MPF+bejcFyW763ScspIujES55F61EabNoDcORFA==" saltValue="vUCihkowFG/4m1K4TEcRM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28" customWidth="1"/>
    <col min="2" max="6" width="16.1796875" style="28"/>
    <col min="7" max="7" width="17.26953125" style="28" customWidth="1"/>
    <col min="8" max="8" width="16.1796875" style="28" customWidth="1"/>
    <col min="9" max="16384" width="16.1796875" style="28"/>
  </cols>
  <sheetData>
    <row r="1" spans="1:6" ht="15.75" customHeight="1" x14ac:dyDescent="0.3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235</v>
      </c>
    </row>
    <row r="16" spans="1:6" ht="15.75" customHeight="1" x14ac:dyDescent="0.3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3">
      <c r="A30" s="107" t="s">
        <v>239</v>
      </c>
    </row>
    <row r="31" spans="1:6" ht="15.75" customHeight="1" x14ac:dyDescent="0.3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Se7uX7+Pzos3d1UUD4zjZ3uwfl8yxWgZKZl82JPt1SHeX187FRbYbBzbcXmW5aBmyJx+CSFsydbKg84XFupTsA==" saltValue="jiLtJpGWog0MWbn2vRk/8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265625" defaultRowHeight="12.5" x14ac:dyDescent="0.25"/>
  <cols>
    <col min="1" max="1" width="22.54296875" style="28" customWidth="1"/>
    <col min="2" max="2" width="58.81640625" style="28" bestFit="1" customWidth="1"/>
    <col min="3" max="15" width="15" style="28" customWidth="1"/>
    <col min="16" max="16384" width="12.7265625" style="28"/>
  </cols>
  <sheetData>
    <row r="1" spans="1:15" ht="35.25" customHeight="1" x14ac:dyDescent="0.3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ht="13" x14ac:dyDescent="0.3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ht="13" x14ac:dyDescent="0.3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ht="13" x14ac:dyDescent="0.3">
      <c r="A23" s="107" t="s">
        <v>235</v>
      </c>
    </row>
    <row r="24" spans="1:15" ht="13" x14ac:dyDescent="0.3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ht="13" x14ac:dyDescent="0.3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ht="13" x14ac:dyDescent="0.3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ht="13" x14ac:dyDescent="0.3">
      <c r="A46" s="107" t="s">
        <v>239</v>
      </c>
    </row>
    <row r="47" spans="1:15" ht="13" x14ac:dyDescent="0.3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ht="13" x14ac:dyDescent="0.3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ht="13" x14ac:dyDescent="0.3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0NN18LcSBj7mxbrTNsbxicZn0R4XfLKrUO9vl1UwJE48LlJD62L8UzUDUTAzpFfXrpshySERJqekI4RkxEABHw==" saltValue="2XZKnImX/8mT+WmCVx8JG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265625" defaultRowHeight="12.5" x14ac:dyDescent="0.25"/>
  <cols>
    <col min="1" max="1" width="21.26953125" style="28" customWidth="1"/>
    <col min="2" max="2" width="27.7265625" style="28" customWidth="1"/>
    <col min="3" max="7" width="15.54296875" style="28" customWidth="1"/>
    <col min="8" max="16384" width="12.7265625" style="28"/>
  </cols>
  <sheetData>
    <row r="1" spans="1:7" ht="13" x14ac:dyDescent="0.3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ht="13" x14ac:dyDescent="0.3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ht="13" x14ac:dyDescent="0.3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ht="13" x14ac:dyDescent="0.3">
      <c r="A7" s="107" t="s">
        <v>331</v>
      </c>
    </row>
    <row r="8" spans="1:7" ht="13" x14ac:dyDescent="0.3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ht="13" x14ac:dyDescent="0.3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ht="13" x14ac:dyDescent="0.3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ht="13" x14ac:dyDescent="0.3">
      <c r="A14" s="107" t="s">
        <v>332</v>
      </c>
    </row>
    <row r="15" spans="1:7" ht="13" x14ac:dyDescent="0.3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ht="13" x14ac:dyDescent="0.3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ht="13" x14ac:dyDescent="0.3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Hclxa/m7PrDGBskmDi9uQk+w1f4x8OArIxURUK0Ad1NkEHI512UplaWmFxuohkq70+kkMftWY5JMh9jrU8kAhQ==" saltValue="QWkknfkIe6fMs55DCHqe/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C3" sqref="C3"/>
    </sheetView>
  </sheetViews>
  <sheetFormatPr defaultColWidth="12.7265625" defaultRowHeight="12.5" x14ac:dyDescent="0.25"/>
  <cols>
    <col min="1" max="1" width="53" style="40" customWidth="1"/>
    <col min="2" max="2" width="30.54296875" style="40" customWidth="1"/>
    <col min="3" max="3" width="24.7265625" style="40" customWidth="1"/>
    <col min="4" max="4" width="15" style="28" customWidth="1"/>
    <col min="5" max="5" width="13.7265625" style="28" customWidth="1"/>
    <col min="6" max="6" width="14.453125" style="28" customWidth="1"/>
    <col min="7" max="7" width="12.7265625" style="28"/>
    <col min="8" max="8" width="17.54296875" style="28" customWidth="1"/>
    <col min="9" max="16384" width="12.7265625" style="28"/>
  </cols>
  <sheetData>
    <row r="1" spans="1:8" ht="13" x14ac:dyDescent="0.3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ht="13" x14ac:dyDescent="0.3">
      <c r="A55" s="111" t="s">
        <v>331</v>
      </c>
      <c r="B55" s="112"/>
      <c r="C55" s="112"/>
    </row>
    <row r="56" spans="1:8" ht="13" x14ac:dyDescent="0.3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ht="13" x14ac:dyDescent="0.3">
      <c r="A110" s="111" t="s">
        <v>332</v>
      </c>
      <c r="B110" s="112"/>
      <c r="C110" s="112"/>
    </row>
    <row r="111" spans="1:8" ht="13" x14ac:dyDescent="0.3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V3XGSll0vZ84hHHF2uMNb9yHg8Vulvduy/JFhC+yi7oSQukSbQt4urM1bKCkyYRHKY0mg0Z/LnpuaJiOBiQeKA==" saltValue="ZgbLEWurs5nYrtfRXZKu5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3" sqref="C3"/>
    </sheetView>
  </sheetViews>
  <sheetFormatPr defaultColWidth="12.7265625" defaultRowHeight="12.5" x14ac:dyDescent="0.25"/>
  <cols>
    <col min="1" max="1" width="28" style="28" customWidth="1"/>
    <col min="2" max="2" width="27.453125" style="28" customWidth="1"/>
    <col min="3" max="3" width="23.7265625" style="28" customWidth="1"/>
    <col min="4" max="7" width="17.26953125" style="28" customWidth="1"/>
    <col min="8" max="16384" width="12.7265625" style="28"/>
  </cols>
  <sheetData>
    <row r="1" spans="1:8" ht="13" x14ac:dyDescent="0.3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ht="13" x14ac:dyDescent="0.3">
      <c r="A9" s="107" t="s">
        <v>331</v>
      </c>
    </row>
    <row r="10" spans="1:8" ht="13" x14ac:dyDescent="0.3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ht="13" x14ac:dyDescent="0.3">
      <c r="A18" s="107" t="s">
        <v>332</v>
      </c>
    </row>
    <row r="19" spans="1:7" ht="13" x14ac:dyDescent="0.3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BZbi0uAQkPPZwbIPJnoxp9ywKfrWQCJT0ykcxadki2Md4Nch+IDgXRV42JhwNSxBGgQLXNd13nOZWHMnbD4zCg==" saltValue="bnGKr/1V+f3DEWtImntDC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3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6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6">
        <f>SUM(C14:C22)</f>
        <v>1</v>
      </c>
      <c r="D23" s="116">
        <f t="shared" ref="D23:F23" si="0">SUM(D14:D22)</f>
        <v>1</v>
      </c>
      <c r="E23" s="116">
        <f t="shared" si="0"/>
        <v>1</v>
      </c>
      <c r="F23" s="116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6">
        <f>SUM(C26:C34)</f>
        <v>1</v>
      </c>
    </row>
  </sheetData>
  <sheetProtection algorithmName="SHA-512" hashValue="fEpH6Br4DPwggD083obOakDDDpgL4Yf8pao04rrn07XzB3HRUFTQ6xOnu6OwwukZ9sz48C0QWTO8R56nNd84xQ==" saltValue="P7Bbxk18qb2Nk3WU+6hEI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7">
        <f>IFERROR(1-_xlfn.NORM.DIST(_xlfn.NORM.INV(SUM(C4:C5), 0, 1) + 1, 0, 1, TRUE), "")</f>
        <v>0.54471569980476653</v>
      </c>
      <c r="D2" s="117">
        <f>IFERROR(1-_xlfn.NORM.DIST(_xlfn.NORM.INV(SUM(D4:D5), 0, 1) + 1, 0, 1, TRUE), "")</f>
        <v>0.54471569980476653</v>
      </c>
      <c r="E2" s="117">
        <f>IFERROR(1-_xlfn.NORM.DIST(_xlfn.NORM.INV(SUM(E4:E5), 0, 1) + 1, 0, 1, TRUE), "")</f>
        <v>0.44982829694488635</v>
      </c>
      <c r="F2" s="117">
        <f>IFERROR(1-_xlfn.NORM.DIST(_xlfn.NORM.INV(SUM(F4:F5), 0, 1) + 1, 0, 1, TRUE), "")</f>
        <v>0.24457139941017503</v>
      </c>
      <c r="G2" s="117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7">
        <f>IFERROR(_xlfn.NORM.DIST(_xlfn.NORM.INV(SUM(C4:C5), 0, 1) + 1, 0, 1, TRUE) - SUM(C4:C5), "")</f>
        <v>0.32228430019523346</v>
      </c>
      <c r="D3" s="117">
        <f>IFERROR(_xlfn.NORM.DIST(_xlfn.NORM.INV(SUM(D4:D5), 0, 1) + 1, 0, 1, TRUE) - SUM(D4:D5), "")</f>
        <v>0.32228430019523346</v>
      </c>
      <c r="E3" s="117">
        <f>IFERROR(_xlfn.NORM.DIST(_xlfn.NORM.INV(SUM(E4:E5), 0, 1) + 1, 0, 1, TRUE) - SUM(E4:E5), "")</f>
        <v>0.35908666207150708</v>
      </c>
      <c r="F3" s="117">
        <f>IFERROR(_xlfn.NORM.DIST(_xlfn.NORM.INV(SUM(F4:F5), 0, 1) + 1, 0, 1, TRUE) - SUM(F4:F5), "")</f>
        <v>0.37651189492768178</v>
      </c>
      <c r="G3" s="117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7">
        <f>IFERROR(1-_xlfn.NORM.DIST(_xlfn.NORM.INV(SUM(C10:C11), 0, 1) + 1, 0, 1, TRUE), "")</f>
        <v>0.6241955901533508</v>
      </c>
      <c r="D8" s="117">
        <f>IFERROR(1-_xlfn.NORM.DIST(_xlfn.NORM.INV(SUM(D10:D11), 0, 1) + 1, 0, 1, TRUE), "")</f>
        <v>0.6241955901533508</v>
      </c>
      <c r="E8" s="117">
        <f>IFERROR(1-_xlfn.NORM.DIST(_xlfn.NORM.INV(SUM(E10:E11), 0, 1) + 1, 0, 1, TRUE), "")</f>
        <v>0.68355843805440353</v>
      </c>
      <c r="F8" s="117">
        <f>IFERROR(1-_xlfn.NORM.DIST(_xlfn.NORM.INV(SUM(F10:F11), 0, 1) + 1, 0, 1, TRUE), "")</f>
        <v>0.73228840888273117</v>
      </c>
      <c r="G8" s="117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7">
        <f>IFERROR(_xlfn.NORM.DIST(_xlfn.NORM.INV(SUM(C10:C11), 0, 1) + 1, 0, 1, TRUE) - SUM(C10:C11), "")</f>
        <v>0.28180440984664923</v>
      </c>
      <c r="D9" s="117">
        <f>IFERROR(_xlfn.NORM.DIST(_xlfn.NORM.INV(SUM(D10:D11), 0, 1) + 1, 0, 1, TRUE) - SUM(D10:D11), "")</f>
        <v>0.28180440984664923</v>
      </c>
      <c r="E9" s="117">
        <f>IFERROR(_xlfn.NORM.DIST(_xlfn.NORM.INV(SUM(E10:E11), 0, 1) + 1, 0, 1, TRUE) - SUM(E10:E11), "")</f>
        <v>0.2466938696379041</v>
      </c>
      <c r="F9" s="117">
        <f>IFERROR(_xlfn.NORM.DIST(_xlfn.NORM.INV(SUM(F10:F11), 0, 1) + 1, 0, 1, TRUE) - SUM(F10:F11), "")</f>
        <v>0.21506846670192739</v>
      </c>
      <c r="G9" s="117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7">
        <f t="shared" ref="C15:O15" si="0">iron_deficiency_anaemia*C14</f>
        <v>4.2000000000000003E-2</v>
      </c>
      <c r="D15" s="117">
        <f t="shared" si="0"/>
        <v>4.2000000000000003E-2</v>
      </c>
      <c r="E15" s="117">
        <f t="shared" si="0"/>
        <v>0.32801999999999998</v>
      </c>
      <c r="F15" s="117">
        <f t="shared" si="0"/>
        <v>0.30639</v>
      </c>
      <c r="G15" s="117">
        <f t="shared" si="0"/>
        <v>0.20314000000000002</v>
      </c>
      <c r="H15" s="117">
        <f t="shared" si="0"/>
        <v>0.19865999999999998</v>
      </c>
      <c r="I15" s="117">
        <f t="shared" si="0"/>
        <v>0.18773999999999999</v>
      </c>
      <c r="J15" s="117">
        <f t="shared" si="0"/>
        <v>0.18185999999999999</v>
      </c>
      <c r="K15" s="117">
        <f t="shared" si="0"/>
        <v>0.18564</v>
      </c>
      <c r="L15" s="117">
        <f t="shared" si="0"/>
        <v>0.19865999999999998</v>
      </c>
      <c r="M15" s="117">
        <f t="shared" si="0"/>
        <v>0.18773999999999999</v>
      </c>
      <c r="N15" s="117">
        <f t="shared" si="0"/>
        <v>0.18185999999999999</v>
      </c>
      <c r="O15" s="117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mXWbDc+jaA1eYoFjFPfcFGJLFc7haqciPIxsOz0Wgr1nqey8eX9Hq2fGcIDmcPGcZR2MR3GCRvQf/Kv3G76/w==" saltValue="q6Gxxb4bSdn1nyrYBjLmt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7">
        <f>1-SUM(C2:C4)</f>
        <v>1.0000000000000009E-2</v>
      </c>
      <c r="D5" s="117">
        <f t="shared" ref="D5:G5" si="0">1-SUM(D2:D4)</f>
        <v>2.4399366085578356E-2</v>
      </c>
      <c r="E5" s="117">
        <f t="shared" si="0"/>
        <v>1.8961838681699872E-2</v>
      </c>
      <c r="F5" s="117">
        <f t="shared" si="0"/>
        <v>0.27800000000000002</v>
      </c>
      <c r="G5" s="117">
        <f t="shared" si="0"/>
        <v>1</v>
      </c>
    </row>
  </sheetData>
  <sheetProtection algorithmName="SHA-512" hashValue="9myPW5robofb4BHj1gGMRjlvjjESpFL8wiXhNssd3Bc7GAeAtAQTa8twzNOSBKMdCnr7KhMrF71D1VmTbXQ5Vw==" saltValue="5Ufip0gE8lh50X6f/RTcC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1nIpg6oZ2OeK5bTBrajqgCnbZPFsFnzzE5TgH7VXU40i1Elj8/z5xZhBOvaM7aFz+rzY514tqyNNJEvujLYOg==" saltValue="4sL3SGsXVkuk7OaMgIrev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26953125" customWidth="1"/>
  </cols>
  <sheetData>
    <row r="1" spans="1:2" ht="13" x14ac:dyDescent="0.3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vCSU6Nyg6lXGmmlucSD7YCvpbPmJFGoGCGayjeVzNZCZ/zV2WKiUvCXATjOFLftwHVezZgdyhTiZF1xiPPOToQ==" saltValue="JiMemXhCaosOofXLxdcld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8" customWidth="1"/>
    <col min="2" max="2" width="19.17968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ht="13" x14ac:dyDescent="0.3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b">
        <v>1</v>
      </c>
      <c r="D3" s="63"/>
      <c r="E3" s="45" t="str">
        <f>IF(E$7="","",E$7)</f>
        <v/>
      </c>
    </row>
    <row r="4" spans="1:5" x14ac:dyDescent="0.25">
      <c r="B4" s="35" t="s">
        <v>96</v>
      </c>
      <c r="C4" s="63" t="b">
        <v>1</v>
      </c>
      <c r="D4" s="63"/>
      <c r="E4" s="45" t="str">
        <f>IF(E$7="","",E$7)</f>
        <v/>
      </c>
    </row>
    <row r="5" spans="1:5" x14ac:dyDescent="0.25">
      <c r="B5" s="35" t="s">
        <v>97</v>
      </c>
      <c r="C5" s="63" t="b">
        <v>1</v>
      </c>
      <c r="D5" s="63"/>
      <c r="E5" s="45" t="str">
        <f>IF(E$7="","",E$7)</f>
        <v/>
      </c>
    </row>
    <row r="6" spans="1:5" x14ac:dyDescent="0.25">
      <c r="B6" s="35" t="s">
        <v>98</v>
      </c>
      <c r="C6" s="63" t="b">
        <v>1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ht="13" x14ac:dyDescent="0.3">
      <c r="A9" s="37" t="s">
        <v>158</v>
      </c>
      <c r="B9" s="35" t="s">
        <v>100</v>
      </c>
      <c r="C9" s="63"/>
      <c r="D9" s="63" t="b">
        <v>0</v>
      </c>
      <c r="E9" s="45" t="str">
        <f>IF(E$7="","",E$7)</f>
        <v/>
      </c>
    </row>
    <row r="10" spans="1:5" x14ac:dyDescent="0.25">
      <c r="B10" s="35" t="s">
        <v>109</v>
      </c>
      <c r="C10" s="63"/>
      <c r="D10" s="63"/>
      <c r="E10" s="45" t="str">
        <f>IF(E$7="","",E$7)</f>
        <v/>
      </c>
    </row>
    <row r="11" spans="1:5" x14ac:dyDescent="0.25">
      <c r="B11" s="35" t="s">
        <v>96</v>
      </c>
      <c r="C11" s="63"/>
      <c r="D11" s="63"/>
      <c r="E11" s="45" t="str">
        <f>IF(E$7="","",E$7)</f>
        <v/>
      </c>
    </row>
    <row r="12" spans="1:5" x14ac:dyDescent="0.25">
      <c r="B12" s="35" t="s">
        <v>97</v>
      </c>
      <c r="C12" s="63"/>
      <c r="D12" s="63"/>
      <c r="E12" s="45" t="str">
        <f>IF(E$7="","",E$7)</f>
        <v/>
      </c>
    </row>
    <row r="13" spans="1:5" x14ac:dyDescent="0.25">
      <c r="B13" s="35" t="s">
        <v>98</v>
      </c>
      <c r="C13" s="63"/>
      <c r="D13" s="63"/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 t="s">
        <v>7</v>
      </c>
    </row>
    <row r="16" spans="1:5" ht="13" x14ac:dyDescent="0.3">
      <c r="A16" s="37" t="s">
        <v>159</v>
      </c>
      <c r="B16" s="35" t="s">
        <v>100</v>
      </c>
      <c r="C16" s="63"/>
      <c r="D16" s="63" t="s">
        <v>7</v>
      </c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 t="s">
        <v>7</v>
      </c>
      <c r="E19" s="45" t="str">
        <f>IF(E$7="","",E$7)</f>
        <v/>
      </c>
    </row>
    <row r="20" spans="2:5" x14ac:dyDescent="0.25">
      <c r="B20" s="35" t="s">
        <v>98</v>
      </c>
      <c r="C20" s="63"/>
      <c r="D20" s="63" t="s">
        <v>7</v>
      </c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hd1cTTwzFtzjJsprsNza85pF7yyVvpxAUi6MCunoLNeWVD+uIrds+ycOW3yHza32McFVznmW8oSU8QfLB5pEvg==" saltValue="5hpJY1GT27Tw/Mjleyoo4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7" t="s">
        <v>5</v>
      </c>
      <c r="B1" s="39" t="s">
        <v>162</v>
      </c>
      <c r="C1" s="48" t="s">
        <v>6</v>
      </c>
      <c r="D1" s="48" t="s">
        <v>163</v>
      </c>
    </row>
    <row r="2" spans="1:4" ht="13" x14ac:dyDescent="0.3">
      <c r="A2" s="48" t="s">
        <v>160</v>
      </c>
      <c r="B2" s="35" t="s">
        <v>161</v>
      </c>
      <c r="C2" s="35" t="s">
        <v>165</v>
      </c>
      <c r="D2" s="63"/>
    </row>
    <row r="3" spans="1:4" ht="13" x14ac:dyDescent="0.3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BZmfZYGnHWccUas5BJGv/8P1e9o9IYsfJyHCjQQYbAlZw4GB2oIqmD1ZN1UhkqFMEa0axZ7mLyjTp0zxmp4aXQ==" saltValue="n1BVJPCoz00xD3UXCCkG4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Dom Delport</cp:lastModifiedBy>
  <dcterms:created xsi:type="dcterms:W3CDTF">2017-08-01T10:42:13Z</dcterms:created>
  <dcterms:modified xsi:type="dcterms:W3CDTF">2022-11-29T01:06:29Z</dcterms:modified>
</cp:coreProperties>
</file>